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ita\Desktop\SND_29_2018_Domes fasādes būvdarbi I.kārta\"/>
    </mc:Choice>
  </mc:AlternateContent>
  <bookViews>
    <workbookView xWindow="0" yWindow="0" windowWidth="2370" windowHeight="0" tabRatio="698" activeTab="2"/>
  </bookViews>
  <sheets>
    <sheet name="Koptāme" sheetId="1" r:id="rId1"/>
    <sheet name="Kopsavilkums" sheetId="2" r:id="rId2"/>
    <sheet name="I" sheetId="3" r:id="rId3"/>
  </sheets>
  <calcPr calcId="152511"/>
</workbook>
</file>

<file path=xl/calcChain.xml><?xml version="1.0" encoding="utf-8"?>
<calcChain xmlns="http://schemas.openxmlformats.org/spreadsheetml/2006/main">
  <c r="A22" i="3" l="1"/>
  <c r="A40" i="3"/>
  <c r="A41" i="3"/>
  <c r="A59" i="3"/>
  <c r="A60" i="3"/>
  <c r="A79" i="3"/>
  <c r="A80" i="3"/>
  <c r="A110" i="3"/>
  <c r="A111" i="3"/>
  <c r="A128" i="3"/>
  <c r="A129" i="3"/>
  <c r="A136" i="3"/>
  <c r="A137" i="3"/>
  <c r="A141" i="3"/>
  <c r="A108" i="3" l="1"/>
  <c r="A109" i="3"/>
  <c r="A113" i="3"/>
  <c r="A115" i="3"/>
  <c r="A116" i="3"/>
  <c r="A118" i="3"/>
  <c r="A119" i="3"/>
  <c r="A121" i="3"/>
  <c r="A123" i="3"/>
  <c r="A124" i="3"/>
  <c r="A125" i="3"/>
  <c r="A127" i="3"/>
  <c r="A131" i="3"/>
  <c r="A133" i="3"/>
  <c r="A134" i="3"/>
  <c r="A135" i="3"/>
  <c r="A140" i="3"/>
  <c r="A161" i="3"/>
  <c r="A175" i="3"/>
  <c r="A183" i="3"/>
  <c r="A147" i="3"/>
  <c r="A152" i="3"/>
  <c r="A187" i="3"/>
  <c r="A25" i="3"/>
  <c r="A26" i="3"/>
  <c r="A27" i="3"/>
  <c r="A29" i="3"/>
  <c r="A31" i="3"/>
  <c r="A33" i="3"/>
  <c r="A35" i="3"/>
  <c r="A37" i="3"/>
  <c r="A39" i="3"/>
  <c r="A44" i="3"/>
  <c r="A45" i="3"/>
  <c r="A46" i="3"/>
  <c r="A48" i="3"/>
  <c r="A50" i="3"/>
  <c r="A52" i="3"/>
  <c r="A54" i="3"/>
  <c r="A56" i="3"/>
  <c r="A58" i="3"/>
  <c r="A63" i="3"/>
  <c r="A64" i="3"/>
  <c r="A65" i="3"/>
  <c r="A66" i="3"/>
  <c r="A68" i="3"/>
  <c r="A70" i="3"/>
  <c r="A72" i="3"/>
  <c r="A74" i="3"/>
  <c r="A76" i="3"/>
  <c r="A78" i="3"/>
  <c r="A82" i="3"/>
  <c r="A83" i="3"/>
  <c r="A85" i="3"/>
  <c r="A87" i="3"/>
  <c r="A89" i="3"/>
  <c r="A90" i="3"/>
  <c r="A92" i="3"/>
  <c r="A94" i="3"/>
  <c r="A96" i="3"/>
  <c r="A98" i="3"/>
  <c r="A100" i="3"/>
  <c r="A102" i="3"/>
  <c r="A106" i="3"/>
  <c r="A139" i="3" l="1"/>
  <c r="A151" i="3"/>
  <c r="A156" i="3"/>
  <c r="A160" i="3"/>
  <c r="A192" i="3"/>
  <c r="A174" i="3"/>
  <c r="A186" i="3"/>
  <c r="A177" i="3"/>
  <c r="A166" i="3"/>
  <c r="A149" i="3"/>
  <c r="A178" i="3"/>
  <c r="A154" i="3"/>
  <c r="A170" i="3"/>
  <c r="A182" i="3"/>
  <c r="A185" i="3"/>
  <c r="A163" i="3"/>
  <c r="A169" i="3"/>
  <c r="A167" i="3"/>
  <c r="A164" i="3"/>
  <c r="A150" i="3"/>
  <c r="A191" i="3" l="1"/>
  <c r="A155" i="3"/>
  <c r="A146" i="3" l="1"/>
  <c r="G195" i="3"/>
  <c r="P1" i="3" l="1"/>
  <c r="G19" i="2" l="1"/>
  <c r="I19" i="2"/>
  <c r="H19" i="2"/>
  <c r="E19" i="2" l="1"/>
  <c r="F19" i="2"/>
  <c r="O195" i="3" l="1"/>
  <c r="N195" i="3"/>
  <c r="M195" i="3"/>
  <c r="K195" i="3"/>
  <c r="F195" i="3"/>
  <c r="L195" i="3" s="1"/>
  <c r="F20" i="2" l="1"/>
  <c r="H20" i="2"/>
  <c r="G20" i="2"/>
  <c r="M196" i="3"/>
  <c r="F18" i="2" s="1"/>
  <c r="P195" i="3"/>
  <c r="N196" i="3"/>
  <c r="G18" i="2" s="1"/>
  <c r="O196" i="3"/>
  <c r="H18" i="2" s="1"/>
  <c r="I20" i="2" l="1"/>
  <c r="E20" i="2"/>
  <c r="P196" i="3"/>
  <c r="E18" i="2" s="1"/>
  <c r="L196" i="3"/>
  <c r="I18" i="2" s="1"/>
  <c r="N10" i="3" l="1"/>
  <c r="H22" i="2" l="1"/>
  <c r="A195" i="3" l="1"/>
  <c r="G22" i="2" l="1"/>
  <c r="F22" i="2" l="1"/>
  <c r="I22" i="2"/>
  <c r="D12" i="2" s="1"/>
  <c r="E22" i="2" l="1"/>
  <c r="E26" i="2" l="1"/>
  <c r="E21" i="1" s="1"/>
  <c r="E27" i="1" s="1"/>
  <c r="E28" i="1" s="1"/>
  <c r="E29" i="1" s="1"/>
  <c r="D11" i="2" l="1"/>
</calcChain>
</file>

<file path=xl/sharedStrings.xml><?xml version="1.0" encoding="utf-8"?>
<sst xmlns="http://schemas.openxmlformats.org/spreadsheetml/2006/main" count="425" uniqueCount="183">
  <si>
    <t>APSTIPRINU</t>
  </si>
  <si>
    <t>(pasūtītāja paraksts un tā atsifrējums)</t>
  </si>
  <si>
    <t>Z.v.</t>
  </si>
  <si>
    <t>____________.gada____.____________</t>
  </si>
  <si>
    <t>Pasūtītāja būvniecības koptāme</t>
  </si>
  <si>
    <t>Būves nosaukums:</t>
  </si>
  <si>
    <t>Būves adrese:</t>
  </si>
  <si>
    <t xml:space="preserve">Pasūtījuma Nr: </t>
  </si>
  <si>
    <t>Tāme sastādīta:</t>
  </si>
  <si>
    <t>Nr. P.k.</t>
  </si>
  <si>
    <t>Objekta nosaukums</t>
  </si>
  <si>
    <t>Objekta izmaksas (EUR)</t>
  </si>
  <si>
    <t>Kopā:</t>
  </si>
  <si>
    <t>PVN (21%)</t>
  </si>
  <si>
    <t>Pavisam būvniecības izmaksas:</t>
  </si>
  <si>
    <t>Kopsavilkuma aprēķini pa darbu veidiem vai konstruktīvo elementu veidiem</t>
  </si>
  <si>
    <t>Vispārējie celtniecības darbi</t>
  </si>
  <si>
    <t>(darba veids vai konstruktīvā elementa nosaukums)</t>
  </si>
  <si>
    <t xml:space="preserve">Objekta nosaukums: </t>
  </si>
  <si>
    <t>Objekta adrese:</t>
  </si>
  <si>
    <t xml:space="preserve">Iepirkuma identifikācijas numurs: </t>
  </si>
  <si>
    <t>Par kopejo summu, EUR</t>
  </si>
  <si>
    <t>Kopējā darbietilpība, c/h</t>
  </si>
  <si>
    <t xml:space="preserve">Tāme sastādīta: </t>
  </si>
  <si>
    <t>Nr.p.k.</t>
  </si>
  <si>
    <t>kods; tāmes Nr:</t>
  </si>
  <si>
    <t>Darba veids vai konstruktīvā elementa nosaukums</t>
  </si>
  <si>
    <t>Tāmes izmaksas (EUR)</t>
  </si>
  <si>
    <t>Tai skaitā</t>
  </si>
  <si>
    <t>Darbietilpība (c/h)</t>
  </si>
  <si>
    <t>darba alga (EUR)</t>
  </si>
  <si>
    <t>materiāli (EUR)</t>
  </si>
  <si>
    <t>mehānismi (EUR)</t>
  </si>
  <si>
    <t>Lt-1</t>
  </si>
  <si>
    <t>Lt-2</t>
  </si>
  <si>
    <t>Lt-3</t>
  </si>
  <si>
    <t>Kopā</t>
  </si>
  <si>
    <t xml:space="preserve">Virsizdevumi </t>
  </si>
  <si>
    <t>t.sk.darba aizsardzība</t>
  </si>
  <si>
    <t xml:space="preserve">Peļņa </t>
  </si>
  <si>
    <t>Pavisam kopā</t>
  </si>
  <si>
    <t xml:space="preserve">Būves nosaukums: </t>
  </si>
  <si>
    <t xml:space="preserve">Objekta adrese: </t>
  </si>
  <si>
    <t xml:space="preserve">Pasūtītājs: </t>
  </si>
  <si>
    <t>Tāmes  izmaksas  EUR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</si>
  <si>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</si>
  <si>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</si>
  <si>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</si>
  <si>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</si>
  <si>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</si>
  <si>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</si>
  <si>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</si>
  <si>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Darba alga (EUR)</t>
  </si>
  <si>
    <t>Materiāli (EUR)</t>
  </si>
  <si>
    <t>Mehānismi (EUR)</t>
  </si>
  <si>
    <t>Kopā (EUR)</t>
  </si>
  <si>
    <t>Darba samaksas likme (EUR/h)</t>
  </si>
  <si>
    <t>Sastādīja</t>
  </si>
  <si>
    <t>(paraksts un tā atšifrējums, datums)</t>
  </si>
  <si>
    <t xml:space="preserve">Lokālā tāme Nr. </t>
  </si>
  <si>
    <t xml:space="preserve">Tiešās izmaksas kopā, t. sk. darba devēja sociālais nodoklis 24,09% </t>
  </si>
  <si>
    <t>Fasāde I</t>
  </si>
  <si>
    <t>Esošo fasādes EL kabeļu ievietošana, kabeļu kanālos</t>
  </si>
  <si>
    <t>m2</t>
  </si>
  <si>
    <t>Esošo fasādes Vājstrāvu kabeļu ievietošana, kabeļu kanālos</t>
  </si>
  <si>
    <t>Esošās zibens aizsardzības pārnešana virs siltumizolācijas virsmas</t>
  </si>
  <si>
    <t>t.m</t>
  </si>
  <si>
    <t>kg</t>
  </si>
  <si>
    <t>gab</t>
  </si>
  <si>
    <t xml:space="preserve">Līmjava Sakret BAK (vai ekvivalents)                                                         </t>
  </si>
  <si>
    <t xml:space="preserve">Ārsienu siltinājums b=150 mm </t>
  </si>
  <si>
    <t>Akmens vates montāža</t>
  </si>
  <si>
    <t>Akmens vate Paroc Linio 10 (vai ekvivalents) λ≤0,036 W/(mK) b=150 mm</t>
  </si>
  <si>
    <t>kompl</t>
  </si>
  <si>
    <t>Fiksatori, ISO Plus ILP-C (ķieģeļu pamatnē), ISO Plus ILP-LC (gāzbetona pamatnē)</t>
  </si>
  <si>
    <t>Cinkots metāla siets, acs izmērs 19x19 mm, stieple 1mm;</t>
  </si>
  <si>
    <t>Saķeres kārtas izveide</t>
  </si>
  <si>
    <t>Vieglais apmetums Sakret MAP-MFF (vai ekvivalents)</t>
  </si>
  <si>
    <t>Pamatkārtas kārtas izveide</t>
  </si>
  <si>
    <t>Izlīdzinošās kārtas izveide</t>
  </si>
  <si>
    <t>Minerālā špaktele ar vieglo pildvielu Sakret LCC 0,5 mm (vai ekvivalents)</t>
  </si>
  <si>
    <t>Silikāta grunts Sakret KS-P (vai ekvivalents)</t>
  </si>
  <si>
    <t>Silikāta krāsa 2 kārtās Sakret KS (vai ekvivalents)</t>
  </si>
  <si>
    <t>Akmens vate Paroc Linio 10 (vai ekvivalents) λ≤0,036 W/(mK) b=50 mm</t>
  </si>
  <si>
    <t>Esošo fasādes elementu demontāža, montāža virs siltumizolācijas plaknes (karoga turētāja, numura zīmes, rozetes, video kameras utml.)</t>
  </si>
  <si>
    <t>Fasādes virmsas sagatavošana, mehāniska attīrīšana siltumizolācijas montāžai, plaisu izdrupumu aizpildīšana</t>
  </si>
  <si>
    <t>Fasādes virsmas špaktelēšana, slīpēšana</t>
  </si>
  <si>
    <t>Fasādes virsmas gruntēšana</t>
  </si>
  <si>
    <t>Fasādes virsmas krāsošana divās kārtās</t>
  </si>
  <si>
    <t xml:space="preserve">Ārsienu siltinājums b=50 mm </t>
  </si>
  <si>
    <t>Akmens vate Paroc Linio 80 (vai ekvivalents) λ≤0,038 W/(mK) b=150 mm</t>
  </si>
  <si>
    <t>Mezgls 3</t>
  </si>
  <si>
    <t>Logu ailu ārējā siltināšana smagā apmetuma sistēmai</t>
  </si>
  <si>
    <t>Akmens vate Paroc Linio 10 (vai ekvivalents), λ≤0,036 W/(mk), 20-50 mm vai tehniski iespējamā biezumā</t>
  </si>
  <si>
    <t>Hidroizolācijas iestrāde, ārējās loga lentas montāža</t>
  </si>
  <si>
    <t>Siga Fentrim IS 2 100 mm</t>
  </si>
  <si>
    <t>Siltumizolācijas un loga rāmja salaiduma profila montāža</t>
  </si>
  <si>
    <t xml:space="preserve">Siltumizolācijas un loga rāmja salaiduma profils </t>
  </si>
  <si>
    <t>Cinkota metāla sieta iestrāde logailei</t>
  </si>
  <si>
    <t>Skārda palodzes demontāža</t>
  </si>
  <si>
    <t>Palodzes ķieģeļu izvirzījumu demontāža</t>
  </si>
  <si>
    <t>Skārda palodzes montāža</t>
  </si>
  <si>
    <t>Skārda palodze</t>
  </si>
  <si>
    <t>Siltumizolācijas blīvējuma montāža zem skārda palodzes</t>
  </si>
  <si>
    <t>Fasādes sastatņu montāža demontāža</t>
  </si>
  <si>
    <t>Aizsargsiets</t>
  </si>
  <si>
    <t>Sastatņu noma</t>
  </si>
  <si>
    <t>Mezgls 1. Parapets</t>
  </si>
  <si>
    <t>Akmens vates stūra montāža</t>
  </si>
  <si>
    <t>Akmens vates stūris</t>
  </si>
  <si>
    <t>Koka karkasa montāža parapeta siltināšanai</t>
  </si>
  <si>
    <t>Impregnēts kokmateriāls</t>
  </si>
  <si>
    <t>m3</t>
  </si>
  <si>
    <t>Kokmateriāla stiprinājumi parapeta koka karkasam</t>
  </si>
  <si>
    <t>OSB montāža parapeta apdarei</t>
  </si>
  <si>
    <t>OSB b=12 mm</t>
  </si>
  <si>
    <t>OSB stiprinājumi</t>
  </si>
  <si>
    <t>Akmens vates montāža parapeta siltināšanai</t>
  </si>
  <si>
    <t>Akmens vate Paroc ROS 30,  100 mm, λ≤0,036 W/(mk)</t>
  </si>
  <si>
    <t>Ruļļu materiāla kausēšana parapetam</t>
  </si>
  <si>
    <t>Apakšklājs Icopal</t>
  </si>
  <si>
    <t>Augšklājs Icopal</t>
  </si>
  <si>
    <t>Gāze</t>
  </si>
  <si>
    <t>bal</t>
  </si>
  <si>
    <t>Skārda lāseņa montāža b=300 mm</t>
  </si>
  <si>
    <t>Skārda lāsenis b=300 mm</t>
  </si>
  <si>
    <t>Būvgružu savākšana utilizācija</t>
  </si>
  <si>
    <t>Mezgls 4</t>
  </si>
  <si>
    <t>Ruļļu materiāla kausēšana salaidumu vietā</t>
  </si>
  <si>
    <t>Ventilācijas kanālu nostiprināšana</t>
  </si>
  <si>
    <t>Metāla elementu montāža kanālu nostiprināšanai</t>
  </si>
  <si>
    <t>Metāla elementi, rūpnieciski apstrādāti ar pretrkorozijas pārklājumu saskaņā ar EC2</t>
  </si>
  <si>
    <t>Stiprinājumi</t>
  </si>
  <si>
    <t>Esošo kolonnu attīrīšana</t>
  </si>
  <si>
    <t>Kolonnu virsmas gruntēšana</t>
  </si>
  <si>
    <t>Kolonnu virsmas krāsošana divās kārtās</t>
  </si>
  <si>
    <t>Logaiļu piemūrēšana</t>
  </si>
  <si>
    <t>Vieglbetona bloki</t>
  </si>
  <si>
    <t>Mūrjava</t>
  </si>
  <si>
    <t>Stiprinājumu armatūra</t>
  </si>
  <si>
    <t>Ailes aizmūrēšana</t>
  </si>
  <si>
    <t>Logu demontāža</t>
  </si>
  <si>
    <t>Loga ailes apdares materiāli</t>
  </si>
  <si>
    <t>Jumta kāpņu metāla konstrukcijas attīrīšana, pēc nepieciešamības demontāža</t>
  </si>
  <si>
    <t>Jumta kāpņu metāla konstrukcijas krāsošana ar antikorozijas pārklājumu, montāža</t>
  </si>
  <si>
    <t>Sateču montāža</t>
  </si>
  <si>
    <t>Sateces d150</t>
  </si>
  <si>
    <t>Sateču montāžas materiāli</t>
  </si>
  <si>
    <t>Noteku montāža</t>
  </si>
  <si>
    <t>Notekas d120</t>
  </si>
  <si>
    <t>Noteku montāžas materiāli</t>
  </si>
  <si>
    <t>Durvju demontāža</t>
  </si>
  <si>
    <t>Durvju D-5 montāža, iekšējā ailes apdare saskaņā ar AR14</t>
  </si>
  <si>
    <t>Durvju ailes apdares materiāli</t>
  </si>
  <si>
    <t xml:space="preserve">Ārsienu, pārseguma siltinājums b=150 mm </t>
  </si>
  <si>
    <t>Terases dēļu demontāža saglabājot</t>
  </si>
  <si>
    <t>Terases dēļu montāža</t>
  </si>
  <si>
    <t>Fasāde II, apgaismojums</t>
  </si>
  <si>
    <t>Cokols, ieejas mezgli</t>
  </si>
  <si>
    <t>Saulkrastu novada domes ēka</t>
  </si>
  <si>
    <t>Saulkrastu novada domes ēkas vienkāršota fasādes atjaunošana</t>
  </si>
  <si>
    <t>Raiņa iela 8, Saulkrasti</t>
  </si>
  <si>
    <t>Saulkrastu novada dome, reģ.nr. 90000068680</t>
  </si>
  <si>
    <t>Tāme sastādīta  2018. gada tirgus cenās, pamatojoties uz AR daļas rasējumiem</t>
  </si>
  <si>
    <t>2018. gada 5. jūlijā</t>
  </si>
  <si>
    <t xml:space="preserve">Saulkrastu novada domes ēka       
</t>
  </si>
  <si>
    <t xml:space="preserve">Raiņa iela 8, Saulkrasti       
</t>
  </si>
  <si>
    <t>Ķieģeļu palodzes demontāža</t>
  </si>
  <si>
    <t>Jumta inženierkomunikāciju pārnešana</t>
  </si>
  <si>
    <t>Logs PVC profils 6 kameru; 3 stikla paketes ar selektīvo pārklājumu; Profilu krāsa: balta; U/w ≤ 1,1 W/m²K; augstums 2.1 m; platums 2.59 m</t>
  </si>
  <si>
    <t xml:space="preserve">Loga L 5 montāža, iekšējā ailes apdare </t>
  </si>
  <si>
    <t xml:space="preserve">Loga L 7 montāža, iekšējā ailes apdare </t>
  </si>
  <si>
    <t xml:space="preserve">Loga L 14 montāža, iekšējā ailes apdare </t>
  </si>
  <si>
    <t xml:space="preserve">Loga L 15 montāža, iekšējā ailes apdare </t>
  </si>
  <si>
    <t>Logs PVC profils 6 kameru; 3 stikla paketes ar selektīvo pārklājumu; Profilu krāsa: balta; U/w ≤ 1,1 W/m²K; augstums 2.2 m; platums 3.7 m</t>
  </si>
  <si>
    <t>Logs PVC profils 6 kameru; 3 stikla paketes ar selektīvo pārklājumu; Profilu krāsa: balta; U/w ≤ 1,1 W/m²K; augstums 3.1 m; platums 2.1 m</t>
  </si>
  <si>
    <t>Logs PVC profils 6 kameru; 3 stikla paketes ar selektīvo pārklājumu; Profilu krāsa: balta; U/w ≤ 1,1 W/m²K; augstums 1.7 m; platums 2.06 m</t>
  </si>
  <si>
    <t xml:space="preserve">Durvju D-3 montāža, iekšējā ailes apdare </t>
  </si>
  <si>
    <t>PVC ārdurvis; Slēdzamas, ar pašaizvēršanās mehānismu; Stiklotas, sānu daļā  pildiņš; Krāsa - balta/balta; U/w ≤ 1,8 W/m²K, augstums 2.3 m; platums 1.2 m</t>
  </si>
  <si>
    <t>PVC ārdurvis; Slēdzamas, ar pašaizvēršanās mehānismu; Stiklotas, sānu daļā pildiņš; Krāsa - balta/balta; U/w ≤ 1,8 W/m²K, augstums 2.07 m; platums 2.1 m</t>
  </si>
  <si>
    <t>Būvlaukuma DOP ierīkošana I kārtas izbūvei</t>
  </si>
  <si>
    <t>Tāme sastādīta 2018. gada 5. jūlijā</t>
  </si>
  <si>
    <t xml:space="preserve">Sertifikāta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</si>
</sst>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;;"/>
    <numFmt numFmtId="165" formatCode="0.00;\-\1;"/>
    <numFmt numFmtId="166" formatCode="0.00;;"/>
  </numFmts>
  <fonts count="15" x14ac:knownFonts="1"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color rgb="FFFF0000"/>
      <name val="Arial"/>
      <family val="2"/>
      <charset val="186"/>
    </font>
    <font>
      <sz val="10"/>
      <name val="Arial"/>
      <family val="2"/>
      <charset val="186"/>
    </font>
    <font>
      <sz val="8"/>
      <color indexed="8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u/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theme="1"/>
      <name val="Arial"/>
      <family val="2"/>
      <charset val="186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u/>
      <sz val="8"/>
      <name val="Arial"/>
      <family val="2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11" fillId="0" borderId="0"/>
    <xf numFmtId="0" fontId="12" fillId="2" borderId="0" applyNumberFormat="0" applyBorder="0" applyAlignment="0" applyProtection="0"/>
  </cellStyleXfs>
  <cellXfs count="208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justify"/>
    </xf>
    <xf numFmtId="0" fontId="3" fillId="0" borderId="0" xfId="0" applyFont="1" applyFill="1" applyBorder="1" applyAlignment="1"/>
    <xf numFmtId="0" fontId="2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/>
    <xf numFmtId="0" fontId="1" fillId="0" borderId="20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9" fontId="2" fillId="0" borderId="26" xfId="0" applyNumberFormat="1" applyFont="1" applyFill="1" applyBorder="1" applyAlignment="1">
      <alignment horizontal="center"/>
    </xf>
    <xf numFmtId="4" fontId="1" fillId="0" borderId="26" xfId="0" applyNumberFormat="1" applyFont="1" applyFill="1" applyBorder="1" applyAlignment="1">
      <alignment horizontal="center"/>
    </xf>
    <xf numFmtId="9" fontId="1" fillId="0" borderId="27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9" fontId="2" fillId="0" borderId="27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1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top" wrapText="1"/>
    </xf>
    <xf numFmtId="43" fontId="1" fillId="0" borderId="35" xfId="2" applyNumberFormat="1" applyFont="1" applyFill="1" applyBorder="1" applyAlignment="1" applyProtection="1">
      <alignment horizontal="center" vertical="center"/>
    </xf>
    <xf numFmtId="43" fontId="1" fillId="0" borderId="36" xfId="2" applyNumberFormat="1" applyFont="1" applyFill="1" applyBorder="1" applyAlignment="1" applyProtection="1">
      <alignment horizontal="center" vertical="center"/>
    </xf>
    <xf numFmtId="43" fontId="2" fillId="0" borderId="38" xfId="2" applyNumberFormat="1" applyFont="1" applyFill="1" applyBorder="1" applyAlignment="1" applyProtection="1">
      <alignment horizontal="center" vertical="center"/>
    </xf>
    <xf numFmtId="43" fontId="1" fillId="0" borderId="39" xfId="2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wrapText="1"/>
    </xf>
    <xf numFmtId="0" fontId="10" fillId="0" borderId="6" xfId="0" applyFont="1" applyFill="1" applyBorder="1" applyAlignment="1">
      <alignment horizontal="center" wrapText="1"/>
    </xf>
    <xf numFmtId="165" fontId="10" fillId="0" borderId="5" xfId="0" applyNumberFormat="1" applyFont="1" applyFill="1" applyBorder="1" applyAlignment="1">
      <alignment wrapText="1"/>
    </xf>
    <xf numFmtId="165" fontId="10" fillId="0" borderId="6" xfId="0" applyNumberFormat="1" applyFont="1" applyFill="1" applyBorder="1" applyAlignment="1">
      <alignment wrapText="1"/>
    </xf>
    <xf numFmtId="165" fontId="10" fillId="0" borderId="7" xfId="0" applyNumberFormat="1" applyFont="1" applyFill="1" applyBorder="1" applyAlignment="1">
      <alignment wrapText="1"/>
    </xf>
    <xf numFmtId="164" fontId="1" fillId="0" borderId="4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wrapText="1"/>
    </xf>
    <xf numFmtId="0" fontId="10" fillId="0" borderId="20" xfId="0" applyFont="1" applyFill="1" applyBorder="1" applyAlignment="1">
      <alignment horizontal="center" wrapText="1"/>
    </xf>
    <xf numFmtId="2" fontId="2" fillId="0" borderId="30" xfId="3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right" wrapText="1"/>
    </xf>
    <xf numFmtId="2" fontId="2" fillId="0" borderId="45" xfId="3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1" fillId="0" borderId="43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 applyProtection="1">
      <alignment horizontal="center"/>
    </xf>
    <xf numFmtId="4" fontId="2" fillId="0" borderId="49" xfId="0" applyNumberFormat="1" applyFont="1" applyFill="1" applyBorder="1" applyAlignment="1" applyProtection="1">
      <alignment horizontal="center"/>
    </xf>
    <xf numFmtId="0" fontId="1" fillId="0" borderId="50" xfId="0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 applyProtection="1">
      <alignment horizontal="center"/>
    </xf>
    <xf numFmtId="2" fontId="1" fillId="0" borderId="26" xfId="0" applyNumberFormat="1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/>
    <xf numFmtId="0" fontId="1" fillId="0" borderId="16" xfId="0" applyFont="1" applyFill="1" applyBorder="1" applyAlignment="1"/>
    <xf numFmtId="0" fontId="1" fillId="0" borderId="30" xfId="0" applyFont="1" applyFill="1" applyBorder="1" applyAlignment="1"/>
    <xf numFmtId="0" fontId="2" fillId="0" borderId="29" xfId="0" applyFont="1" applyFill="1" applyBorder="1" applyAlignment="1">
      <alignment horizontal="center"/>
    </xf>
    <xf numFmtId="0" fontId="1" fillId="0" borderId="53" xfId="0" applyFont="1" applyFill="1" applyBorder="1" applyAlignment="1"/>
    <xf numFmtId="0" fontId="1" fillId="0" borderId="47" xfId="0" applyFont="1" applyFill="1" applyBorder="1" applyAlignment="1"/>
    <xf numFmtId="0" fontId="2" fillId="0" borderId="26" xfId="0" applyFont="1" applyFill="1" applyBorder="1" applyAlignment="1">
      <alignment horizontal="center"/>
    </xf>
    <xf numFmtId="0" fontId="1" fillId="0" borderId="27" xfId="0" applyFont="1" applyFill="1" applyBorder="1" applyAlignment="1"/>
    <xf numFmtId="2" fontId="1" fillId="0" borderId="27" xfId="0" applyNumberFormat="1" applyFont="1" applyFill="1" applyBorder="1" applyAlignment="1">
      <alignment horizontal="center"/>
    </xf>
    <xf numFmtId="2" fontId="1" fillId="0" borderId="51" xfId="0" applyNumberFormat="1" applyFont="1" applyFill="1" applyBorder="1" applyAlignment="1">
      <alignment horizontal="center"/>
    </xf>
    <xf numFmtId="2" fontId="2" fillId="0" borderId="45" xfId="0" applyNumberFormat="1" applyFont="1" applyFill="1" applyBorder="1" applyAlignment="1">
      <alignment horizontal="center"/>
    </xf>
    <xf numFmtId="2" fontId="1" fillId="0" borderId="55" xfId="0" applyNumberFormat="1" applyFont="1" applyFill="1" applyBorder="1" applyAlignment="1">
      <alignment horizontal="center"/>
    </xf>
    <xf numFmtId="166" fontId="1" fillId="0" borderId="36" xfId="2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/>
    <xf numFmtId="0" fontId="1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 vertical="center"/>
    </xf>
    <xf numFmtId="0" fontId="2" fillId="0" borderId="54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" fillId="0" borderId="24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2" fontId="10" fillId="0" borderId="7" xfId="0" applyNumberFormat="1" applyFont="1" applyFill="1" applyBorder="1" applyAlignment="1">
      <alignment horizontal="center" wrapText="1"/>
    </xf>
    <xf numFmtId="2" fontId="3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2" fontId="10" fillId="0" borderId="21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Alignment="1">
      <alignment wrapText="1"/>
    </xf>
    <xf numFmtId="2" fontId="10" fillId="0" borderId="0" xfId="0" applyNumberFormat="1" applyFont="1" applyFill="1"/>
    <xf numFmtId="0" fontId="9" fillId="0" borderId="36" xfId="0" applyFont="1" applyFill="1" applyBorder="1" applyAlignment="1">
      <alignment horizontal="center" vertical="center" wrapText="1"/>
    </xf>
    <xf numFmtId="2" fontId="9" fillId="0" borderId="37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2" fillId="0" borderId="53" xfId="1" applyFont="1" applyFill="1" applyBorder="1" applyAlignment="1">
      <alignment wrapText="1"/>
    </xf>
    <xf numFmtId="166" fontId="1" fillId="0" borderId="6" xfId="2" applyNumberFormat="1" applyFont="1" applyFill="1" applyBorder="1" applyAlignment="1" applyProtection="1">
      <alignment horizontal="center" vertical="center"/>
    </xf>
    <xf numFmtId="0" fontId="14" fillId="0" borderId="0" xfId="0" applyFont="1" applyFill="1"/>
    <xf numFmtId="0" fontId="10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2" fillId="0" borderId="30" xfId="0" applyFont="1" applyFill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justify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left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52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9" xfId="0" applyFont="1" applyFill="1" applyBorder="1" applyAlignment="1">
      <alignment horizontal="center" vertical="center" textRotation="90"/>
    </xf>
    <xf numFmtId="2" fontId="1" fillId="0" borderId="29" xfId="0" applyNumberFormat="1" applyFont="1" applyFill="1" applyBorder="1" applyAlignment="1">
      <alignment horizontal="center" vertical="center" textRotation="90" wrapText="1"/>
    </xf>
    <xf numFmtId="2" fontId="1" fillId="0" borderId="22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52" xfId="3" applyFont="1" applyFill="1" applyBorder="1" applyAlignment="1">
      <alignment horizontal="right" wrapText="1"/>
    </xf>
    <xf numFmtId="0" fontId="2" fillId="0" borderId="41" xfId="3" applyFont="1" applyFill="1" applyBorder="1" applyAlignment="1">
      <alignment horizontal="right" wrapText="1"/>
    </xf>
    <xf numFmtId="0" fontId="2" fillId="0" borderId="42" xfId="3" applyFont="1" applyFill="1" applyBorder="1" applyAlignment="1">
      <alignment horizontal="right" wrapText="1"/>
    </xf>
    <xf numFmtId="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</cellXfs>
  <cellStyles count="5">
    <cellStyle name="Excel_BuiltIn_Bad 2" xfId="4"/>
    <cellStyle name="Normal" xfId="0" builtinId="0"/>
    <cellStyle name="Normal 2" xfId="2"/>
    <cellStyle name="Обычный_33. OZOLNIEKU NOVADA DOME_OZO SKOLA_TELPU, GAITENU, KAPNU TELPU REMONTS_TAME_VADIMS_2011_02_25_melnraksts" xfId="1"/>
    <cellStyle name="Обычный_saulkrasti_tam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G47"/>
  <sheetViews>
    <sheetView workbookViewId="0">
      <selection activeCell="J8" sqref="J8"/>
    </sheetView>
  </sheetViews>
  <sheetFormatPr defaultRowHeight="11.25" x14ac:dyDescent="0.2"/>
  <cols>
    <col min="1" max="1" width="1.42578125" style="1" customWidth="1"/>
    <col min="2" max="2" width="2.140625" style="1" customWidth="1"/>
    <col min="3" max="3" width="16.85546875" style="1" customWidth="1"/>
    <col min="4" max="4" width="43.42578125" style="1" customWidth="1"/>
    <col min="5" max="5" width="22.42578125" style="1" customWidth="1"/>
    <col min="6" max="250" width="9.140625" style="1"/>
    <col min="251" max="251" width="1.42578125" style="1" customWidth="1"/>
    <col min="252" max="252" width="2.140625" style="1" customWidth="1"/>
    <col min="253" max="253" width="16.85546875" style="1" customWidth="1"/>
    <col min="254" max="254" width="43.42578125" style="1" customWidth="1"/>
    <col min="255" max="255" width="22.42578125" style="1" customWidth="1"/>
    <col min="256" max="256" width="9.140625" style="1"/>
    <col min="257" max="257" width="13.85546875" style="1" bestFit="1" customWidth="1"/>
    <col min="258" max="506" width="9.140625" style="1"/>
    <col min="507" max="507" width="1.42578125" style="1" customWidth="1"/>
    <col min="508" max="508" width="2.140625" style="1" customWidth="1"/>
    <col min="509" max="509" width="16.85546875" style="1" customWidth="1"/>
    <col min="510" max="510" width="43.42578125" style="1" customWidth="1"/>
    <col min="511" max="511" width="22.42578125" style="1" customWidth="1"/>
    <col min="512" max="512" width="9.140625" style="1"/>
    <col min="513" max="513" width="13.85546875" style="1" bestFit="1" customWidth="1"/>
    <col min="514" max="762" width="9.140625" style="1"/>
    <col min="763" max="763" width="1.42578125" style="1" customWidth="1"/>
    <col min="764" max="764" width="2.140625" style="1" customWidth="1"/>
    <col min="765" max="765" width="16.85546875" style="1" customWidth="1"/>
    <col min="766" max="766" width="43.42578125" style="1" customWidth="1"/>
    <col min="767" max="767" width="22.42578125" style="1" customWidth="1"/>
    <col min="768" max="768" width="9.140625" style="1"/>
    <col min="769" max="769" width="13.85546875" style="1" bestFit="1" customWidth="1"/>
    <col min="770" max="1018" width="9.140625" style="1"/>
    <col min="1019" max="1019" width="1.42578125" style="1" customWidth="1"/>
    <col min="1020" max="1020" width="2.140625" style="1" customWidth="1"/>
    <col min="1021" max="1021" width="16.85546875" style="1" customWidth="1"/>
    <col min="1022" max="1022" width="43.42578125" style="1" customWidth="1"/>
    <col min="1023" max="1023" width="22.42578125" style="1" customWidth="1"/>
    <col min="1024" max="1024" width="9.140625" style="1"/>
    <col min="1025" max="1025" width="13.85546875" style="1" bestFit="1" customWidth="1"/>
    <col min="1026" max="1274" width="9.140625" style="1"/>
    <col min="1275" max="1275" width="1.42578125" style="1" customWidth="1"/>
    <col min="1276" max="1276" width="2.140625" style="1" customWidth="1"/>
    <col min="1277" max="1277" width="16.85546875" style="1" customWidth="1"/>
    <col min="1278" max="1278" width="43.42578125" style="1" customWidth="1"/>
    <col min="1279" max="1279" width="22.42578125" style="1" customWidth="1"/>
    <col min="1280" max="1280" width="9.140625" style="1"/>
    <col min="1281" max="1281" width="13.85546875" style="1" bestFit="1" customWidth="1"/>
    <col min="1282" max="1530" width="9.140625" style="1"/>
    <col min="1531" max="1531" width="1.42578125" style="1" customWidth="1"/>
    <col min="1532" max="1532" width="2.140625" style="1" customWidth="1"/>
    <col min="1533" max="1533" width="16.85546875" style="1" customWidth="1"/>
    <col min="1534" max="1534" width="43.42578125" style="1" customWidth="1"/>
    <col min="1535" max="1535" width="22.42578125" style="1" customWidth="1"/>
    <col min="1536" max="1536" width="9.140625" style="1"/>
    <col min="1537" max="1537" width="13.85546875" style="1" bestFit="1" customWidth="1"/>
    <col min="1538" max="1786" width="9.140625" style="1"/>
    <col min="1787" max="1787" width="1.42578125" style="1" customWidth="1"/>
    <col min="1788" max="1788" width="2.140625" style="1" customWidth="1"/>
    <col min="1789" max="1789" width="16.85546875" style="1" customWidth="1"/>
    <col min="1790" max="1790" width="43.42578125" style="1" customWidth="1"/>
    <col min="1791" max="1791" width="22.42578125" style="1" customWidth="1"/>
    <col min="1792" max="1792" width="9.140625" style="1"/>
    <col min="1793" max="1793" width="13.85546875" style="1" bestFit="1" customWidth="1"/>
    <col min="1794" max="2042" width="9.140625" style="1"/>
    <col min="2043" max="2043" width="1.42578125" style="1" customWidth="1"/>
    <col min="2044" max="2044" width="2.140625" style="1" customWidth="1"/>
    <col min="2045" max="2045" width="16.85546875" style="1" customWidth="1"/>
    <col min="2046" max="2046" width="43.42578125" style="1" customWidth="1"/>
    <col min="2047" max="2047" width="22.42578125" style="1" customWidth="1"/>
    <col min="2048" max="2048" width="9.140625" style="1"/>
    <col min="2049" max="2049" width="13.85546875" style="1" bestFit="1" customWidth="1"/>
    <col min="2050" max="2298" width="9.140625" style="1"/>
    <col min="2299" max="2299" width="1.42578125" style="1" customWidth="1"/>
    <col min="2300" max="2300" width="2.140625" style="1" customWidth="1"/>
    <col min="2301" max="2301" width="16.85546875" style="1" customWidth="1"/>
    <col min="2302" max="2302" width="43.42578125" style="1" customWidth="1"/>
    <col min="2303" max="2303" width="22.42578125" style="1" customWidth="1"/>
    <col min="2304" max="2304" width="9.140625" style="1"/>
    <col min="2305" max="2305" width="13.85546875" style="1" bestFit="1" customWidth="1"/>
    <col min="2306" max="2554" width="9.140625" style="1"/>
    <col min="2555" max="2555" width="1.42578125" style="1" customWidth="1"/>
    <col min="2556" max="2556" width="2.140625" style="1" customWidth="1"/>
    <col min="2557" max="2557" width="16.85546875" style="1" customWidth="1"/>
    <col min="2558" max="2558" width="43.42578125" style="1" customWidth="1"/>
    <col min="2559" max="2559" width="22.42578125" style="1" customWidth="1"/>
    <col min="2560" max="2560" width="9.140625" style="1"/>
    <col min="2561" max="2561" width="13.85546875" style="1" bestFit="1" customWidth="1"/>
    <col min="2562" max="2810" width="9.140625" style="1"/>
    <col min="2811" max="2811" width="1.42578125" style="1" customWidth="1"/>
    <col min="2812" max="2812" width="2.140625" style="1" customWidth="1"/>
    <col min="2813" max="2813" width="16.85546875" style="1" customWidth="1"/>
    <col min="2814" max="2814" width="43.42578125" style="1" customWidth="1"/>
    <col min="2815" max="2815" width="22.42578125" style="1" customWidth="1"/>
    <col min="2816" max="2816" width="9.140625" style="1"/>
    <col min="2817" max="2817" width="13.85546875" style="1" bestFit="1" customWidth="1"/>
    <col min="2818" max="3066" width="9.140625" style="1"/>
    <col min="3067" max="3067" width="1.42578125" style="1" customWidth="1"/>
    <col min="3068" max="3068" width="2.140625" style="1" customWidth="1"/>
    <col min="3069" max="3069" width="16.85546875" style="1" customWidth="1"/>
    <col min="3070" max="3070" width="43.42578125" style="1" customWidth="1"/>
    <col min="3071" max="3071" width="22.42578125" style="1" customWidth="1"/>
    <col min="3072" max="3072" width="9.140625" style="1"/>
    <col min="3073" max="3073" width="13.85546875" style="1" bestFit="1" customWidth="1"/>
    <col min="3074" max="3322" width="9.140625" style="1"/>
    <col min="3323" max="3323" width="1.42578125" style="1" customWidth="1"/>
    <col min="3324" max="3324" width="2.140625" style="1" customWidth="1"/>
    <col min="3325" max="3325" width="16.85546875" style="1" customWidth="1"/>
    <col min="3326" max="3326" width="43.42578125" style="1" customWidth="1"/>
    <col min="3327" max="3327" width="22.42578125" style="1" customWidth="1"/>
    <col min="3328" max="3328" width="9.140625" style="1"/>
    <col min="3329" max="3329" width="13.85546875" style="1" bestFit="1" customWidth="1"/>
    <col min="3330" max="3578" width="9.140625" style="1"/>
    <col min="3579" max="3579" width="1.42578125" style="1" customWidth="1"/>
    <col min="3580" max="3580" width="2.140625" style="1" customWidth="1"/>
    <col min="3581" max="3581" width="16.85546875" style="1" customWidth="1"/>
    <col min="3582" max="3582" width="43.42578125" style="1" customWidth="1"/>
    <col min="3583" max="3583" width="22.42578125" style="1" customWidth="1"/>
    <col min="3584" max="3584" width="9.140625" style="1"/>
    <col min="3585" max="3585" width="13.85546875" style="1" bestFit="1" customWidth="1"/>
    <col min="3586" max="3834" width="9.140625" style="1"/>
    <col min="3835" max="3835" width="1.42578125" style="1" customWidth="1"/>
    <col min="3836" max="3836" width="2.140625" style="1" customWidth="1"/>
    <col min="3837" max="3837" width="16.85546875" style="1" customWidth="1"/>
    <col min="3838" max="3838" width="43.42578125" style="1" customWidth="1"/>
    <col min="3839" max="3839" width="22.42578125" style="1" customWidth="1"/>
    <col min="3840" max="3840" width="9.140625" style="1"/>
    <col min="3841" max="3841" width="13.85546875" style="1" bestFit="1" customWidth="1"/>
    <col min="3842" max="4090" width="9.140625" style="1"/>
    <col min="4091" max="4091" width="1.42578125" style="1" customWidth="1"/>
    <col min="4092" max="4092" width="2.140625" style="1" customWidth="1"/>
    <col min="4093" max="4093" width="16.85546875" style="1" customWidth="1"/>
    <col min="4094" max="4094" width="43.42578125" style="1" customWidth="1"/>
    <col min="4095" max="4095" width="22.42578125" style="1" customWidth="1"/>
    <col min="4096" max="4096" width="9.140625" style="1"/>
    <col min="4097" max="4097" width="13.85546875" style="1" bestFit="1" customWidth="1"/>
    <col min="4098" max="4346" width="9.140625" style="1"/>
    <col min="4347" max="4347" width="1.42578125" style="1" customWidth="1"/>
    <col min="4348" max="4348" width="2.140625" style="1" customWidth="1"/>
    <col min="4349" max="4349" width="16.85546875" style="1" customWidth="1"/>
    <col min="4350" max="4350" width="43.42578125" style="1" customWidth="1"/>
    <col min="4351" max="4351" width="22.42578125" style="1" customWidth="1"/>
    <col min="4352" max="4352" width="9.140625" style="1"/>
    <col min="4353" max="4353" width="13.85546875" style="1" bestFit="1" customWidth="1"/>
    <col min="4354" max="4602" width="9.140625" style="1"/>
    <col min="4603" max="4603" width="1.42578125" style="1" customWidth="1"/>
    <col min="4604" max="4604" width="2.140625" style="1" customWidth="1"/>
    <col min="4605" max="4605" width="16.85546875" style="1" customWidth="1"/>
    <col min="4606" max="4606" width="43.42578125" style="1" customWidth="1"/>
    <col min="4607" max="4607" width="22.42578125" style="1" customWidth="1"/>
    <col min="4608" max="4608" width="9.140625" style="1"/>
    <col min="4609" max="4609" width="13.85546875" style="1" bestFit="1" customWidth="1"/>
    <col min="4610" max="4858" width="9.140625" style="1"/>
    <col min="4859" max="4859" width="1.42578125" style="1" customWidth="1"/>
    <col min="4860" max="4860" width="2.140625" style="1" customWidth="1"/>
    <col min="4861" max="4861" width="16.85546875" style="1" customWidth="1"/>
    <col min="4862" max="4862" width="43.42578125" style="1" customWidth="1"/>
    <col min="4863" max="4863" width="22.42578125" style="1" customWidth="1"/>
    <col min="4864" max="4864" width="9.140625" style="1"/>
    <col min="4865" max="4865" width="13.85546875" style="1" bestFit="1" customWidth="1"/>
    <col min="4866" max="5114" width="9.140625" style="1"/>
    <col min="5115" max="5115" width="1.42578125" style="1" customWidth="1"/>
    <col min="5116" max="5116" width="2.140625" style="1" customWidth="1"/>
    <col min="5117" max="5117" width="16.85546875" style="1" customWidth="1"/>
    <col min="5118" max="5118" width="43.42578125" style="1" customWidth="1"/>
    <col min="5119" max="5119" width="22.42578125" style="1" customWidth="1"/>
    <col min="5120" max="5120" width="9.140625" style="1"/>
    <col min="5121" max="5121" width="13.85546875" style="1" bestFit="1" customWidth="1"/>
    <col min="5122" max="5370" width="9.140625" style="1"/>
    <col min="5371" max="5371" width="1.42578125" style="1" customWidth="1"/>
    <col min="5372" max="5372" width="2.140625" style="1" customWidth="1"/>
    <col min="5373" max="5373" width="16.85546875" style="1" customWidth="1"/>
    <col min="5374" max="5374" width="43.42578125" style="1" customWidth="1"/>
    <col min="5375" max="5375" width="22.42578125" style="1" customWidth="1"/>
    <col min="5376" max="5376" width="9.140625" style="1"/>
    <col min="5377" max="5377" width="13.85546875" style="1" bestFit="1" customWidth="1"/>
    <col min="5378" max="5626" width="9.140625" style="1"/>
    <col min="5627" max="5627" width="1.42578125" style="1" customWidth="1"/>
    <col min="5628" max="5628" width="2.140625" style="1" customWidth="1"/>
    <col min="5629" max="5629" width="16.85546875" style="1" customWidth="1"/>
    <col min="5630" max="5630" width="43.42578125" style="1" customWidth="1"/>
    <col min="5631" max="5631" width="22.42578125" style="1" customWidth="1"/>
    <col min="5632" max="5632" width="9.140625" style="1"/>
    <col min="5633" max="5633" width="13.85546875" style="1" bestFit="1" customWidth="1"/>
    <col min="5634" max="5882" width="9.140625" style="1"/>
    <col min="5883" max="5883" width="1.42578125" style="1" customWidth="1"/>
    <col min="5884" max="5884" width="2.140625" style="1" customWidth="1"/>
    <col min="5885" max="5885" width="16.85546875" style="1" customWidth="1"/>
    <col min="5886" max="5886" width="43.42578125" style="1" customWidth="1"/>
    <col min="5887" max="5887" width="22.42578125" style="1" customWidth="1"/>
    <col min="5888" max="5888" width="9.140625" style="1"/>
    <col min="5889" max="5889" width="13.85546875" style="1" bestFit="1" customWidth="1"/>
    <col min="5890" max="6138" width="9.140625" style="1"/>
    <col min="6139" max="6139" width="1.42578125" style="1" customWidth="1"/>
    <col min="6140" max="6140" width="2.140625" style="1" customWidth="1"/>
    <col min="6141" max="6141" width="16.85546875" style="1" customWidth="1"/>
    <col min="6142" max="6142" width="43.42578125" style="1" customWidth="1"/>
    <col min="6143" max="6143" width="22.42578125" style="1" customWidth="1"/>
    <col min="6144" max="6144" width="9.140625" style="1"/>
    <col min="6145" max="6145" width="13.85546875" style="1" bestFit="1" customWidth="1"/>
    <col min="6146" max="6394" width="9.140625" style="1"/>
    <col min="6395" max="6395" width="1.42578125" style="1" customWidth="1"/>
    <col min="6396" max="6396" width="2.140625" style="1" customWidth="1"/>
    <col min="6397" max="6397" width="16.85546875" style="1" customWidth="1"/>
    <col min="6398" max="6398" width="43.42578125" style="1" customWidth="1"/>
    <col min="6399" max="6399" width="22.42578125" style="1" customWidth="1"/>
    <col min="6400" max="6400" width="9.140625" style="1"/>
    <col min="6401" max="6401" width="13.85546875" style="1" bestFit="1" customWidth="1"/>
    <col min="6402" max="6650" width="9.140625" style="1"/>
    <col min="6651" max="6651" width="1.42578125" style="1" customWidth="1"/>
    <col min="6652" max="6652" width="2.140625" style="1" customWidth="1"/>
    <col min="6653" max="6653" width="16.85546875" style="1" customWidth="1"/>
    <col min="6654" max="6654" width="43.42578125" style="1" customWidth="1"/>
    <col min="6655" max="6655" width="22.42578125" style="1" customWidth="1"/>
    <col min="6656" max="6656" width="9.140625" style="1"/>
    <col min="6657" max="6657" width="13.85546875" style="1" bestFit="1" customWidth="1"/>
    <col min="6658" max="6906" width="9.140625" style="1"/>
    <col min="6907" max="6907" width="1.42578125" style="1" customWidth="1"/>
    <col min="6908" max="6908" width="2.140625" style="1" customWidth="1"/>
    <col min="6909" max="6909" width="16.85546875" style="1" customWidth="1"/>
    <col min="6910" max="6910" width="43.42578125" style="1" customWidth="1"/>
    <col min="6911" max="6911" width="22.42578125" style="1" customWidth="1"/>
    <col min="6912" max="6912" width="9.140625" style="1"/>
    <col min="6913" max="6913" width="13.85546875" style="1" bestFit="1" customWidth="1"/>
    <col min="6914" max="7162" width="9.140625" style="1"/>
    <col min="7163" max="7163" width="1.42578125" style="1" customWidth="1"/>
    <col min="7164" max="7164" width="2.140625" style="1" customWidth="1"/>
    <col min="7165" max="7165" width="16.85546875" style="1" customWidth="1"/>
    <col min="7166" max="7166" width="43.42578125" style="1" customWidth="1"/>
    <col min="7167" max="7167" width="22.42578125" style="1" customWidth="1"/>
    <col min="7168" max="7168" width="9.140625" style="1"/>
    <col min="7169" max="7169" width="13.85546875" style="1" bestFit="1" customWidth="1"/>
    <col min="7170" max="7418" width="9.140625" style="1"/>
    <col min="7419" max="7419" width="1.42578125" style="1" customWidth="1"/>
    <col min="7420" max="7420" width="2.140625" style="1" customWidth="1"/>
    <col min="7421" max="7421" width="16.85546875" style="1" customWidth="1"/>
    <col min="7422" max="7422" width="43.42578125" style="1" customWidth="1"/>
    <col min="7423" max="7423" width="22.42578125" style="1" customWidth="1"/>
    <col min="7424" max="7424" width="9.140625" style="1"/>
    <col min="7425" max="7425" width="13.85546875" style="1" bestFit="1" customWidth="1"/>
    <col min="7426" max="7674" width="9.140625" style="1"/>
    <col min="7675" max="7675" width="1.42578125" style="1" customWidth="1"/>
    <col min="7676" max="7676" width="2.140625" style="1" customWidth="1"/>
    <col min="7677" max="7677" width="16.85546875" style="1" customWidth="1"/>
    <col min="7678" max="7678" width="43.42578125" style="1" customWidth="1"/>
    <col min="7679" max="7679" width="22.42578125" style="1" customWidth="1"/>
    <col min="7680" max="7680" width="9.140625" style="1"/>
    <col min="7681" max="7681" width="13.85546875" style="1" bestFit="1" customWidth="1"/>
    <col min="7682" max="7930" width="9.140625" style="1"/>
    <col min="7931" max="7931" width="1.42578125" style="1" customWidth="1"/>
    <col min="7932" max="7932" width="2.140625" style="1" customWidth="1"/>
    <col min="7933" max="7933" width="16.85546875" style="1" customWidth="1"/>
    <col min="7934" max="7934" width="43.42578125" style="1" customWidth="1"/>
    <col min="7935" max="7935" width="22.42578125" style="1" customWidth="1"/>
    <col min="7936" max="7936" width="9.140625" style="1"/>
    <col min="7937" max="7937" width="13.85546875" style="1" bestFit="1" customWidth="1"/>
    <col min="7938" max="8186" width="9.140625" style="1"/>
    <col min="8187" max="8187" width="1.42578125" style="1" customWidth="1"/>
    <col min="8188" max="8188" width="2.140625" style="1" customWidth="1"/>
    <col min="8189" max="8189" width="16.85546875" style="1" customWidth="1"/>
    <col min="8190" max="8190" width="43.42578125" style="1" customWidth="1"/>
    <col min="8191" max="8191" width="22.42578125" style="1" customWidth="1"/>
    <col min="8192" max="8192" width="9.140625" style="1"/>
    <col min="8193" max="8193" width="13.85546875" style="1" bestFit="1" customWidth="1"/>
    <col min="8194" max="8442" width="9.140625" style="1"/>
    <col min="8443" max="8443" width="1.42578125" style="1" customWidth="1"/>
    <col min="8444" max="8444" width="2.140625" style="1" customWidth="1"/>
    <col min="8445" max="8445" width="16.85546875" style="1" customWidth="1"/>
    <col min="8446" max="8446" width="43.42578125" style="1" customWidth="1"/>
    <col min="8447" max="8447" width="22.42578125" style="1" customWidth="1"/>
    <col min="8448" max="8448" width="9.140625" style="1"/>
    <col min="8449" max="8449" width="13.85546875" style="1" bestFit="1" customWidth="1"/>
    <col min="8450" max="8698" width="9.140625" style="1"/>
    <col min="8699" max="8699" width="1.42578125" style="1" customWidth="1"/>
    <col min="8700" max="8700" width="2.140625" style="1" customWidth="1"/>
    <col min="8701" max="8701" width="16.85546875" style="1" customWidth="1"/>
    <col min="8702" max="8702" width="43.42578125" style="1" customWidth="1"/>
    <col min="8703" max="8703" width="22.42578125" style="1" customWidth="1"/>
    <col min="8704" max="8704" width="9.140625" style="1"/>
    <col min="8705" max="8705" width="13.85546875" style="1" bestFit="1" customWidth="1"/>
    <col min="8706" max="8954" width="9.140625" style="1"/>
    <col min="8955" max="8955" width="1.42578125" style="1" customWidth="1"/>
    <col min="8956" max="8956" width="2.140625" style="1" customWidth="1"/>
    <col min="8957" max="8957" width="16.85546875" style="1" customWidth="1"/>
    <col min="8958" max="8958" width="43.42578125" style="1" customWidth="1"/>
    <col min="8959" max="8959" width="22.42578125" style="1" customWidth="1"/>
    <col min="8960" max="8960" width="9.140625" style="1"/>
    <col min="8961" max="8961" width="13.85546875" style="1" bestFit="1" customWidth="1"/>
    <col min="8962" max="9210" width="9.140625" style="1"/>
    <col min="9211" max="9211" width="1.42578125" style="1" customWidth="1"/>
    <col min="9212" max="9212" width="2.140625" style="1" customWidth="1"/>
    <col min="9213" max="9213" width="16.85546875" style="1" customWidth="1"/>
    <col min="9214" max="9214" width="43.42578125" style="1" customWidth="1"/>
    <col min="9215" max="9215" width="22.42578125" style="1" customWidth="1"/>
    <col min="9216" max="9216" width="9.140625" style="1"/>
    <col min="9217" max="9217" width="13.85546875" style="1" bestFit="1" customWidth="1"/>
    <col min="9218" max="9466" width="9.140625" style="1"/>
    <col min="9467" max="9467" width="1.42578125" style="1" customWidth="1"/>
    <col min="9468" max="9468" width="2.140625" style="1" customWidth="1"/>
    <col min="9469" max="9469" width="16.85546875" style="1" customWidth="1"/>
    <col min="9470" max="9470" width="43.42578125" style="1" customWidth="1"/>
    <col min="9471" max="9471" width="22.42578125" style="1" customWidth="1"/>
    <col min="9472" max="9472" width="9.140625" style="1"/>
    <col min="9473" max="9473" width="13.85546875" style="1" bestFit="1" customWidth="1"/>
    <col min="9474" max="9722" width="9.140625" style="1"/>
    <col min="9723" max="9723" width="1.42578125" style="1" customWidth="1"/>
    <col min="9724" max="9724" width="2.140625" style="1" customWidth="1"/>
    <col min="9725" max="9725" width="16.85546875" style="1" customWidth="1"/>
    <col min="9726" max="9726" width="43.42578125" style="1" customWidth="1"/>
    <col min="9727" max="9727" width="22.42578125" style="1" customWidth="1"/>
    <col min="9728" max="9728" width="9.140625" style="1"/>
    <col min="9729" max="9729" width="13.85546875" style="1" bestFit="1" customWidth="1"/>
    <col min="9730" max="9978" width="9.140625" style="1"/>
    <col min="9979" max="9979" width="1.42578125" style="1" customWidth="1"/>
    <col min="9980" max="9980" width="2.140625" style="1" customWidth="1"/>
    <col min="9981" max="9981" width="16.85546875" style="1" customWidth="1"/>
    <col min="9982" max="9982" width="43.42578125" style="1" customWidth="1"/>
    <col min="9983" max="9983" width="22.42578125" style="1" customWidth="1"/>
    <col min="9984" max="9984" width="9.140625" style="1"/>
    <col min="9985" max="9985" width="13.85546875" style="1" bestFit="1" customWidth="1"/>
    <col min="9986" max="10234" width="9.140625" style="1"/>
    <col min="10235" max="10235" width="1.42578125" style="1" customWidth="1"/>
    <col min="10236" max="10236" width="2.140625" style="1" customWidth="1"/>
    <col min="10237" max="10237" width="16.85546875" style="1" customWidth="1"/>
    <col min="10238" max="10238" width="43.42578125" style="1" customWidth="1"/>
    <col min="10239" max="10239" width="22.42578125" style="1" customWidth="1"/>
    <col min="10240" max="10240" width="9.140625" style="1"/>
    <col min="10241" max="10241" width="13.85546875" style="1" bestFit="1" customWidth="1"/>
    <col min="10242" max="10490" width="9.140625" style="1"/>
    <col min="10491" max="10491" width="1.42578125" style="1" customWidth="1"/>
    <col min="10492" max="10492" width="2.140625" style="1" customWidth="1"/>
    <col min="10493" max="10493" width="16.85546875" style="1" customWidth="1"/>
    <col min="10494" max="10494" width="43.42578125" style="1" customWidth="1"/>
    <col min="10495" max="10495" width="22.42578125" style="1" customWidth="1"/>
    <col min="10496" max="10496" width="9.140625" style="1"/>
    <col min="10497" max="10497" width="13.85546875" style="1" bestFit="1" customWidth="1"/>
    <col min="10498" max="10746" width="9.140625" style="1"/>
    <col min="10747" max="10747" width="1.42578125" style="1" customWidth="1"/>
    <col min="10748" max="10748" width="2.140625" style="1" customWidth="1"/>
    <col min="10749" max="10749" width="16.85546875" style="1" customWidth="1"/>
    <col min="10750" max="10750" width="43.42578125" style="1" customWidth="1"/>
    <col min="10751" max="10751" width="22.42578125" style="1" customWidth="1"/>
    <col min="10752" max="10752" width="9.140625" style="1"/>
    <col min="10753" max="10753" width="13.85546875" style="1" bestFit="1" customWidth="1"/>
    <col min="10754" max="11002" width="9.140625" style="1"/>
    <col min="11003" max="11003" width="1.42578125" style="1" customWidth="1"/>
    <col min="11004" max="11004" width="2.140625" style="1" customWidth="1"/>
    <col min="11005" max="11005" width="16.85546875" style="1" customWidth="1"/>
    <col min="11006" max="11006" width="43.42578125" style="1" customWidth="1"/>
    <col min="11007" max="11007" width="22.42578125" style="1" customWidth="1"/>
    <col min="11008" max="11008" width="9.140625" style="1"/>
    <col min="11009" max="11009" width="13.85546875" style="1" bestFit="1" customWidth="1"/>
    <col min="11010" max="11258" width="9.140625" style="1"/>
    <col min="11259" max="11259" width="1.42578125" style="1" customWidth="1"/>
    <col min="11260" max="11260" width="2.140625" style="1" customWidth="1"/>
    <col min="11261" max="11261" width="16.85546875" style="1" customWidth="1"/>
    <col min="11262" max="11262" width="43.42578125" style="1" customWidth="1"/>
    <col min="11263" max="11263" width="22.42578125" style="1" customWidth="1"/>
    <col min="11264" max="11264" width="9.140625" style="1"/>
    <col min="11265" max="11265" width="13.85546875" style="1" bestFit="1" customWidth="1"/>
    <col min="11266" max="11514" width="9.140625" style="1"/>
    <col min="11515" max="11515" width="1.42578125" style="1" customWidth="1"/>
    <col min="11516" max="11516" width="2.140625" style="1" customWidth="1"/>
    <col min="11517" max="11517" width="16.85546875" style="1" customWidth="1"/>
    <col min="11518" max="11518" width="43.42578125" style="1" customWidth="1"/>
    <col min="11519" max="11519" width="22.42578125" style="1" customWidth="1"/>
    <col min="11520" max="11520" width="9.140625" style="1"/>
    <col min="11521" max="11521" width="13.85546875" style="1" bestFit="1" customWidth="1"/>
    <col min="11522" max="11770" width="9.140625" style="1"/>
    <col min="11771" max="11771" width="1.42578125" style="1" customWidth="1"/>
    <col min="11772" max="11772" width="2.140625" style="1" customWidth="1"/>
    <col min="11773" max="11773" width="16.85546875" style="1" customWidth="1"/>
    <col min="11774" max="11774" width="43.42578125" style="1" customWidth="1"/>
    <col min="11775" max="11775" width="22.42578125" style="1" customWidth="1"/>
    <col min="11776" max="11776" width="9.140625" style="1"/>
    <col min="11777" max="11777" width="13.85546875" style="1" bestFit="1" customWidth="1"/>
    <col min="11778" max="12026" width="9.140625" style="1"/>
    <col min="12027" max="12027" width="1.42578125" style="1" customWidth="1"/>
    <col min="12028" max="12028" width="2.140625" style="1" customWidth="1"/>
    <col min="12029" max="12029" width="16.85546875" style="1" customWidth="1"/>
    <col min="12030" max="12030" width="43.42578125" style="1" customWidth="1"/>
    <col min="12031" max="12031" width="22.42578125" style="1" customWidth="1"/>
    <col min="12032" max="12032" width="9.140625" style="1"/>
    <col min="12033" max="12033" width="13.85546875" style="1" bestFit="1" customWidth="1"/>
    <col min="12034" max="12282" width="9.140625" style="1"/>
    <col min="12283" max="12283" width="1.42578125" style="1" customWidth="1"/>
    <col min="12284" max="12284" width="2.140625" style="1" customWidth="1"/>
    <col min="12285" max="12285" width="16.85546875" style="1" customWidth="1"/>
    <col min="12286" max="12286" width="43.42578125" style="1" customWidth="1"/>
    <col min="12287" max="12287" width="22.42578125" style="1" customWidth="1"/>
    <col min="12288" max="12288" width="9.140625" style="1"/>
    <col min="12289" max="12289" width="13.85546875" style="1" bestFit="1" customWidth="1"/>
    <col min="12290" max="12538" width="9.140625" style="1"/>
    <col min="12539" max="12539" width="1.42578125" style="1" customWidth="1"/>
    <col min="12540" max="12540" width="2.140625" style="1" customWidth="1"/>
    <col min="12541" max="12541" width="16.85546875" style="1" customWidth="1"/>
    <col min="12542" max="12542" width="43.42578125" style="1" customWidth="1"/>
    <col min="12543" max="12543" width="22.42578125" style="1" customWidth="1"/>
    <col min="12544" max="12544" width="9.140625" style="1"/>
    <col min="12545" max="12545" width="13.85546875" style="1" bestFit="1" customWidth="1"/>
    <col min="12546" max="12794" width="9.140625" style="1"/>
    <col min="12795" max="12795" width="1.42578125" style="1" customWidth="1"/>
    <col min="12796" max="12796" width="2.140625" style="1" customWidth="1"/>
    <col min="12797" max="12797" width="16.85546875" style="1" customWidth="1"/>
    <col min="12798" max="12798" width="43.42578125" style="1" customWidth="1"/>
    <col min="12799" max="12799" width="22.42578125" style="1" customWidth="1"/>
    <col min="12800" max="12800" width="9.140625" style="1"/>
    <col min="12801" max="12801" width="13.85546875" style="1" bestFit="1" customWidth="1"/>
    <col min="12802" max="13050" width="9.140625" style="1"/>
    <col min="13051" max="13051" width="1.42578125" style="1" customWidth="1"/>
    <col min="13052" max="13052" width="2.140625" style="1" customWidth="1"/>
    <col min="13053" max="13053" width="16.85546875" style="1" customWidth="1"/>
    <col min="13054" max="13054" width="43.42578125" style="1" customWidth="1"/>
    <col min="13055" max="13055" width="22.42578125" style="1" customWidth="1"/>
    <col min="13056" max="13056" width="9.140625" style="1"/>
    <col min="13057" max="13057" width="13.85546875" style="1" bestFit="1" customWidth="1"/>
    <col min="13058" max="13306" width="9.140625" style="1"/>
    <col min="13307" max="13307" width="1.42578125" style="1" customWidth="1"/>
    <col min="13308" max="13308" width="2.140625" style="1" customWidth="1"/>
    <col min="13309" max="13309" width="16.85546875" style="1" customWidth="1"/>
    <col min="13310" max="13310" width="43.42578125" style="1" customWidth="1"/>
    <col min="13311" max="13311" width="22.42578125" style="1" customWidth="1"/>
    <col min="13312" max="13312" width="9.140625" style="1"/>
    <col min="13313" max="13313" width="13.85546875" style="1" bestFit="1" customWidth="1"/>
    <col min="13314" max="13562" width="9.140625" style="1"/>
    <col min="13563" max="13563" width="1.42578125" style="1" customWidth="1"/>
    <col min="13564" max="13564" width="2.140625" style="1" customWidth="1"/>
    <col min="13565" max="13565" width="16.85546875" style="1" customWidth="1"/>
    <col min="13566" max="13566" width="43.42578125" style="1" customWidth="1"/>
    <col min="13567" max="13567" width="22.42578125" style="1" customWidth="1"/>
    <col min="13568" max="13568" width="9.140625" style="1"/>
    <col min="13569" max="13569" width="13.85546875" style="1" bestFit="1" customWidth="1"/>
    <col min="13570" max="13818" width="9.140625" style="1"/>
    <col min="13819" max="13819" width="1.42578125" style="1" customWidth="1"/>
    <col min="13820" max="13820" width="2.140625" style="1" customWidth="1"/>
    <col min="13821" max="13821" width="16.85546875" style="1" customWidth="1"/>
    <col min="13822" max="13822" width="43.42578125" style="1" customWidth="1"/>
    <col min="13823" max="13823" width="22.42578125" style="1" customWidth="1"/>
    <col min="13824" max="13824" width="9.140625" style="1"/>
    <col min="13825" max="13825" width="13.85546875" style="1" bestFit="1" customWidth="1"/>
    <col min="13826" max="14074" width="9.140625" style="1"/>
    <col min="14075" max="14075" width="1.42578125" style="1" customWidth="1"/>
    <col min="14076" max="14076" width="2.140625" style="1" customWidth="1"/>
    <col min="14077" max="14077" width="16.85546875" style="1" customWidth="1"/>
    <col min="14078" max="14078" width="43.42578125" style="1" customWidth="1"/>
    <col min="14079" max="14079" width="22.42578125" style="1" customWidth="1"/>
    <col min="14080" max="14080" width="9.140625" style="1"/>
    <col min="14081" max="14081" width="13.85546875" style="1" bestFit="1" customWidth="1"/>
    <col min="14082" max="14330" width="9.140625" style="1"/>
    <col min="14331" max="14331" width="1.42578125" style="1" customWidth="1"/>
    <col min="14332" max="14332" width="2.140625" style="1" customWidth="1"/>
    <col min="14333" max="14333" width="16.85546875" style="1" customWidth="1"/>
    <col min="14334" max="14334" width="43.42578125" style="1" customWidth="1"/>
    <col min="14335" max="14335" width="22.42578125" style="1" customWidth="1"/>
    <col min="14336" max="14336" width="9.140625" style="1"/>
    <col min="14337" max="14337" width="13.85546875" style="1" bestFit="1" customWidth="1"/>
    <col min="14338" max="14586" width="9.140625" style="1"/>
    <col min="14587" max="14587" width="1.42578125" style="1" customWidth="1"/>
    <col min="14588" max="14588" width="2.140625" style="1" customWidth="1"/>
    <col min="14589" max="14589" width="16.85546875" style="1" customWidth="1"/>
    <col min="14590" max="14590" width="43.42578125" style="1" customWidth="1"/>
    <col min="14591" max="14591" width="22.42578125" style="1" customWidth="1"/>
    <col min="14592" max="14592" width="9.140625" style="1"/>
    <col min="14593" max="14593" width="13.85546875" style="1" bestFit="1" customWidth="1"/>
    <col min="14594" max="14842" width="9.140625" style="1"/>
    <col min="14843" max="14843" width="1.42578125" style="1" customWidth="1"/>
    <col min="14844" max="14844" width="2.140625" style="1" customWidth="1"/>
    <col min="14845" max="14845" width="16.85546875" style="1" customWidth="1"/>
    <col min="14846" max="14846" width="43.42578125" style="1" customWidth="1"/>
    <col min="14847" max="14847" width="22.42578125" style="1" customWidth="1"/>
    <col min="14848" max="14848" width="9.140625" style="1"/>
    <col min="14849" max="14849" width="13.85546875" style="1" bestFit="1" customWidth="1"/>
    <col min="14850" max="15098" width="9.140625" style="1"/>
    <col min="15099" max="15099" width="1.42578125" style="1" customWidth="1"/>
    <col min="15100" max="15100" width="2.140625" style="1" customWidth="1"/>
    <col min="15101" max="15101" width="16.85546875" style="1" customWidth="1"/>
    <col min="15102" max="15102" width="43.42578125" style="1" customWidth="1"/>
    <col min="15103" max="15103" width="22.42578125" style="1" customWidth="1"/>
    <col min="15104" max="15104" width="9.140625" style="1"/>
    <col min="15105" max="15105" width="13.85546875" style="1" bestFit="1" customWidth="1"/>
    <col min="15106" max="15354" width="9.140625" style="1"/>
    <col min="15355" max="15355" width="1.42578125" style="1" customWidth="1"/>
    <col min="15356" max="15356" width="2.140625" style="1" customWidth="1"/>
    <col min="15357" max="15357" width="16.85546875" style="1" customWidth="1"/>
    <col min="15358" max="15358" width="43.42578125" style="1" customWidth="1"/>
    <col min="15359" max="15359" width="22.42578125" style="1" customWidth="1"/>
    <col min="15360" max="15360" width="9.140625" style="1"/>
    <col min="15361" max="15361" width="13.85546875" style="1" bestFit="1" customWidth="1"/>
    <col min="15362" max="15610" width="9.140625" style="1"/>
    <col min="15611" max="15611" width="1.42578125" style="1" customWidth="1"/>
    <col min="15612" max="15612" width="2.140625" style="1" customWidth="1"/>
    <col min="15613" max="15613" width="16.85546875" style="1" customWidth="1"/>
    <col min="15614" max="15614" width="43.42578125" style="1" customWidth="1"/>
    <col min="15615" max="15615" width="22.42578125" style="1" customWidth="1"/>
    <col min="15616" max="15616" width="9.140625" style="1"/>
    <col min="15617" max="15617" width="13.85546875" style="1" bestFit="1" customWidth="1"/>
    <col min="15618" max="15866" width="9.140625" style="1"/>
    <col min="15867" max="15867" width="1.42578125" style="1" customWidth="1"/>
    <col min="15868" max="15868" width="2.140625" style="1" customWidth="1"/>
    <col min="15869" max="15869" width="16.85546875" style="1" customWidth="1"/>
    <col min="15870" max="15870" width="43.42578125" style="1" customWidth="1"/>
    <col min="15871" max="15871" width="22.42578125" style="1" customWidth="1"/>
    <col min="15872" max="15872" width="9.140625" style="1"/>
    <col min="15873" max="15873" width="13.85546875" style="1" bestFit="1" customWidth="1"/>
    <col min="15874" max="16122" width="9.140625" style="1"/>
    <col min="16123" max="16123" width="1.42578125" style="1" customWidth="1"/>
    <col min="16124" max="16124" width="2.140625" style="1" customWidth="1"/>
    <col min="16125" max="16125" width="16.85546875" style="1" customWidth="1"/>
    <col min="16126" max="16126" width="43.42578125" style="1" customWidth="1"/>
    <col min="16127" max="16127" width="22.42578125" style="1" customWidth="1"/>
    <col min="16128" max="16128" width="9.140625" style="1"/>
    <col min="16129" max="16129" width="13.85546875" style="1" bestFit="1" customWidth="1"/>
    <col min="16130" max="16384" width="9.140625" style="1"/>
  </cols>
  <sheetData>
    <row r="2" spans="2:7" x14ac:dyDescent="0.2">
      <c r="E2" s="101" t="s">
        <v>0</v>
      </c>
    </row>
    <row r="3" spans="2:7" x14ac:dyDescent="0.2">
      <c r="B3" s="2"/>
      <c r="C3" s="2"/>
      <c r="D3" s="102"/>
      <c r="E3" s="102"/>
      <c r="F3" s="2"/>
      <c r="G3" s="2"/>
    </row>
    <row r="4" spans="2:7" x14ac:dyDescent="0.2">
      <c r="D4" s="131" t="s">
        <v>1</v>
      </c>
      <c r="E4" s="131"/>
    </row>
    <row r="5" spans="2:7" x14ac:dyDescent="0.2">
      <c r="B5" s="2"/>
      <c r="C5" s="2"/>
      <c r="D5" s="2"/>
      <c r="E5" s="2"/>
      <c r="F5" s="2"/>
      <c r="G5" s="2"/>
    </row>
    <row r="6" spans="2:7" x14ac:dyDescent="0.2">
      <c r="E6" s="99" t="s">
        <v>2</v>
      </c>
    </row>
    <row r="8" spans="2:7" x14ac:dyDescent="0.2">
      <c r="D8" s="132" t="s">
        <v>3</v>
      </c>
      <c r="E8" s="132"/>
    </row>
    <row r="11" spans="2:7" x14ac:dyDescent="0.2">
      <c r="D11" s="101" t="s">
        <v>4</v>
      </c>
    </row>
    <row r="12" spans="2:7" s="3" customFormat="1" x14ac:dyDescent="0.2"/>
    <row r="13" spans="2:7" x14ac:dyDescent="0.2">
      <c r="C13" s="1" t="s">
        <v>5</v>
      </c>
      <c r="D13" s="133" t="s">
        <v>165</v>
      </c>
      <c r="E13" s="134"/>
    </row>
    <row r="14" spans="2:7" x14ac:dyDescent="0.2">
      <c r="C14" s="1" t="s">
        <v>6</v>
      </c>
      <c r="D14" s="133" t="s">
        <v>166</v>
      </c>
      <c r="E14" s="134"/>
    </row>
    <row r="15" spans="2:7" s="3" customFormat="1" x14ac:dyDescent="0.2">
      <c r="C15" s="1" t="s">
        <v>7</v>
      </c>
      <c r="D15" s="1"/>
      <c r="E15" s="1"/>
    </row>
    <row r="16" spans="2:7" x14ac:dyDescent="0.2">
      <c r="D16" s="99" t="s">
        <v>8</v>
      </c>
      <c r="E16" s="103" t="s">
        <v>164</v>
      </c>
    </row>
    <row r="18" spans="2:5" ht="12" thickBot="1" x14ac:dyDescent="0.25"/>
    <row r="19" spans="2:5" x14ac:dyDescent="0.2">
      <c r="C19" s="4" t="s">
        <v>9</v>
      </c>
      <c r="D19" s="84" t="s">
        <v>10</v>
      </c>
      <c r="E19" s="87" t="s">
        <v>11</v>
      </c>
    </row>
    <row r="20" spans="2:5" x14ac:dyDescent="0.2">
      <c r="C20" s="5"/>
      <c r="D20" s="85"/>
      <c r="E20" s="88"/>
    </row>
    <row r="21" spans="2:5" ht="22.5" x14ac:dyDescent="0.2">
      <c r="C21" s="6">
        <v>1</v>
      </c>
      <c r="D21" s="120" t="s">
        <v>160</v>
      </c>
      <c r="E21" s="89" t="e">
        <f>Kopsavilkums!E26</f>
        <v>#REF!</v>
      </c>
    </row>
    <row r="22" spans="2:5" x14ac:dyDescent="0.2">
      <c r="C22" s="5"/>
      <c r="D22" s="85"/>
      <c r="E22" s="89"/>
    </row>
    <row r="23" spans="2:5" x14ac:dyDescent="0.2">
      <c r="C23" s="5"/>
      <c r="D23" s="85"/>
      <c r="E23" s="89"/>
    </row>
    <row r="24" spans="2:5" x14ac:dyDescent="0.2">
      <c r="C24" s="5"/>
      <c r="D24" s="85"/>
      <c r="E24" s="89"/>
    </row>
    <row r="25" spans="2:5" x14ac:dyDescent="0.2">
      <c r="C25" s="5"/>
      <c r="D25" s="85"/>
      <c r="E25" s="89"/>
    </row>
    <row r="26" spans="2:5" ht="12" thickBot="1" x14ac:dyDescent="0.25">
      <c r="C26" s="82"/>
      <c r="D26" s="86"/>
      <c r="E26" s="90"/>
    </row>
    <row r="27" spans="2:5" ht="12" thickBot="1" x14ac:dyDescent="0.25">
      <c r="C27" s="83"/>
      <c r="D27" s="98" t="s">
        <v>12</v>
      </c>
      <c r="E27" s="91" t="e">
        <f>E21</f>
        <v>#REF!</v>
      </c>
    </row>
    <row r="28" spans="2:5" ht="12" thickBot="1" x14ac:dyDescent="0.25">
      <c r="C28" s="135" t="s">
        <v>13</v>
      </c>
      <c r="D28" s="136"/>
      <c r="E28" s="92" t="e">
        <f>ROUND(21%*E27,2)</f>
        <v>#REF!</v>
      </c>
    </row>
    <row r="29" spans="2:5" ht="12" thickBot="1" x14ac:dyDescent="0.25">
      <c r="C29" s="129" t="s">
        <v>14</v>
      </c>
      <c r="D29" s="130"/>
      <c r="E29" s="91" t="e">
        <f>E27+E28</f>
        <v>#REF!</v>
      </c>
    </row>
    <row r="30" spans="2:5" x14ac:dyDescent="0.2">
      <c r="C30" s="95"/>
      <c r="D30" s="95"/>
      <c r="E30" s="95"/>
    </row>
    <row r="31" spans="2:5" x14ac:dyDescent="0.2">
      <c r="C31" s="95"/>
      <c r="D31" s="95"/>
      <c r="E31" s="95"/>
    </row>
    <row r="32" spans="2:5" x14ac:dyDescent="0.2">
      <c r="B32" s="9"/>
      <c r="C32" s="123" t="s">
        <v>57</v>
      </c>
      <c r="D32" s="127"/>
      <c r="E32" s="127"/>
    </row>
    <row r="33" spans="2:5" x14ac:dyDescent="0.2">
      <c r="B33" s="9"/>
      <c r="C33" s="125"/>
      <c r="D33" s="128" t="s">
        <v>58</v>
      </c>
      <c r="E33" s="128"/>
    </row>
    <row r="34" spans="2:5" x14ac:dyDescent="0.2">
      <c r="C34" s="125"/>
      <c r="D34" s="125"/>
      <c r="E34" s="125"/>
    </row>
    <row r="35" spans="2:5" x14ac:dyDescent="0.2">
      <c r="C35" s="123" t="s">
        <v>182</v>
      </c>
      <c r="D35" s="126"/>
      <c r="E35" s="124"/>
    </row>
    <row r="36" spans="2:5" x14ac:dyDescent="0.2">
      <c r="C36" s="124"/>
      <c r="D36" s="124"/>
      <c r="E36" s="124"/>
    </row>
    <row r="37" spans="2:5" x14ac:dyDescent="0.2">
      <c r="C37" s="81" t="s">
        <v>181</v>
      </c>
      <c r="D37" s="125"/>
      <c r="E37" s="125"/>
    </row>
    <row r="38" spans="2:5" x14ac:dyDescent="0.2">
      <c r="C38" s="95"/>
      <c r="D38" s="95"/>
      <c r="E38" s="95"/>
    </row>
    <row r="39" spans="2:5" x14ac:dyDescent="0.2">
      <c r="C39" s="95"/>
      <c r="D39" s="95"/>
      <c r="E39" s="95"/>
    </row>
    <row r="40" spans="2:5" x14ac:dyDescent="0.2">
      <c r="C40" s="95"/>
      <c r="D40" s="95"/>
      <c r="E40" s="95"/>
    </row>
    <row r="41" spans="2:5" x14ac:dyDescent="0.2">
      <c r="C41" s="95"/>
      <c r="D41" s="95"/>
      <c r="E41" s="95"/>
    </row>
    <row r="42" spans="2:5" x14ac:dyDescent="0.2">
      <c r="C42" s="95"/>
      <c r="D42" s="95"/>
      <c r="E42" s="95"/>
    </row>
    <row r="43" spans="2:5" x14ac:dyDescent="0.2">
      <c r="C43" s="95"/>
      <c r="D43" s="95"/>
      <c r="E43" s="95"/>
    </row>
    <row r="44" spans="2:5" x14ac:dyDescent="0.2">
      <c r="C44" s="95"/>
      <c r="D44" s="95"/>
      <c r="E44" s="95"/>
    </row>
    <row r="45" spans="2:5" x14ac:dyDescent="0.2">
      <c r="C45" s="95"/>
      <c r="D45" s="95"/>
      <c r="E45" s="95"/>
    </row>
    <row r="46" spans="2:5" x14ac:dyDescent="0.2">
      <c r="C46" s="95"/>
      <c r="D46" s="95"/>
      <c r="E46" s="95"/>
    </row>
    <row r="47" spans="2:5" x14ac:dyDescent="0.2">
      <c r="C47" s="95"/>
      <c r="D47" s="95"/>
      <c r="E47" s="95"/>
    </row>
  </sheetData>
  <mergeCells count="8">
    <mergeCell ref="D32:E32"/>
    <mergeCell ref="D33:E33"/>
    <mergeCell ref="C29:D29"/>
    <mergeCell ref="D4:E4"/>
    <mergeCell ref="D8:E8"/>
    <mergeCell ref="D13:E13"/>
    <mergeCell ref="D14:E14"/>
    <mergeCell ref="C28:D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4"/>
  <sheetViews>
    <sheetView workbookViewId="0">
      <selection activeCell="C31" sqref="C31:H31"/>
    </sheetView>
  </sheetViews>
  <sheetFormatPr defaultColWidth="3.7109375" defaultRowHeight="11.25" x14ac:dyDescent="0.2"/>
  <cols>
    <col min="1" max="1" width="4.5703125" style="1" customWidth="1"/>
    <col min="2" max="2" width="5.85546875" style="1" customWidth="1"/>
    <col min="3" max="3" width="36" style="1" customWidth="1"/>
    <col min="4" max="4" width="9.7109375" style="1" customWidth="1"/>
    <col min="5" max="5" width="11.85546875" style="1" customWidth="1"/>
    <col min="6" max="6" width="9" style="1" customWidth="1"/>
    <col min="7" max="7" width="9.7109375" style="1" customWidth="1"/>
    <col min="8" max="8" width="9.28515625" style="1" customWidth="1"/>
    <col min="9" max="9" width="8.7109375" style="1" customWidth="1"/>
    <col min="10" max="253" width="9.140625" style="1" customWidth="1"/>
    <col min="254" max="254" width="3.7109375" style="1"/>
    <col min="255" max="255" width="4.5703125" style="1" customWidth="1"/>
    <col min="256" max="256" width="5.85546875" style="1" customWidth="1"/>
    <col min="257" max="257" width="36" style="1" customWidth="1"/>
    <col min="258" max="258" width="9.7109375" style="1" customWidth="1"/>
    <col min="259" max="259" width="11.85546875" style="1" customWidth="1"/>
    <col min="260" max="260" width="9" style="1" customWidth="1"/>
    <col min="261" max="261" width="9.7109375" style="1" customWidth="1"/>
    <col min="262" max="262" width="9.28515625" style="1" customWidth="1"/>
    <col min="263" max="263" width="8.7109375" style="1" customWidth="1"/>
    <col min="264" max="264" width="6.85546875" style="1" customWidth="1"/>
    <col min="265" max="509" width="9.140625" style="1" customWidth="1"/>
    <col min="510" max="510" width="3.7109375" style="1"/>
    <col min="511" max="511" width="4.5703125" style="1" customWidth="1"/>
    <col min="512" max="512" width="5.85546875" style="1" customWidth="1"/>
    <col min="513" max="513" width="36" style="1" customWidth="1"/>
    <col min="514" max="514" width="9.7109375" style="1" customWidth="1"/>
    <col min="515" max="515" width="11.85546875" style="1" customWidth="1"/>
    <col min="516" max="516" width="9" style="1" customWidth="1"/>
    <col min="517" max="517" width="9.7109375" style="1" customWidth="1"/>
    <col min="518" max="518" width="9.28515625" style="1" customWidth="1"/>
    <col min="519" max="519" width="8.7109375" style="1" customWidth="1"/>
    <col min="520" max="520" width="6.85546875" style="1" customWidth="1"/>
    <col min="521" max="765" width="9.140625" style="1" customWidth="1"/>
    <col min="766" max="766" width="3.7109375" style="1"/>
    <col min="767" max="767" width="4.5703125" style="1" customWidth="1"/>
    <col min="768" max="768" width="5.85546875" style="1" customWidth="1"/>
    <col min="769" max="769" width="36" style="1" customWidth="1"/>
    <col min="770" max="770" width="9.7109375" style="1" customWidth="1"/>
    <col min="771" max="771" width="11.85546875" style="1" customWidth="1"/>
    <col min="772" max="772" width="9" style="1" customWidth="1"/>
    <col min="773" max="773" width="9.7109375" style="1" customWidth="1"/>
    <col min="774" max="774" width="9.28515625" style="1" customWidth="1"/>
    <col min="775" max="775" width="8.7109375" style="1" customWidth="1"/>
    <col min="776" max="776" width="6.85546875" style="1" customWidth="1"/>
    <col min="777" max="1021" width="9.140625" style="1" customWidth="1"/>
    <col min="1022" max="1022" width="3.7109375" style="1"/>
    <col min="1023" max="1023" width="4.5703125" style="1" customWidth="1"/>
    <col min="1024" max="1024" width="5.85546875" style="1" customWidth="1"/>
    <col min="1025" max="1025" width="36" style="1" customWidth="1"/>
    <col min="1026" max="1026" width="9.7109375" style="1" customWidth="1"/>
    <col min="1027" max="1027" width="11.85546875" style="1" customWidth="1"/>
    <col min="1028" max="1028" width="9" style="1" customWidth="1"/>
    <col min="1029" max="1029" width="9.7109375" style="1" customWidth="1"/>
    <col min="1030" max="1030" width="9.28515625" style="1" customWidth="1"/>
    <col min="1031" max="1031" width="8.7109375" style="1" customWidth="1"/>
    <col min="1032" max="1032" width="6.85546875" style="1" customWidth="1"/>
    <col min="1033" max="1277" width="9.140625" style="1" customWidth="1"/>
    <col min="1278" max="1278" width="3.7109375" style="1"/>
    <col min="1279" max="1279" width="4.5703125" style="1" customWidth="1"/>
    <col min="1280" max="1280" width="5.85546875" style="1" customWidth="1"/>
    <col min="1281" max="1281" width="36" style="1" customWidth="1"/>
    <col min="1282" max="1282" width="9.7109375" style="1" customWidth="1"/>
    <col min="1283" max="1283" width="11.85546875" style="1" customWidth="1"/>
    <col min="1284" max="1284" width="9" style="1" customWidth="1"/>
    <col min="1285" max="1285" width="9.7109375" style="1" customWidth="1"/>
    <col min="1286" max="1286" width="9.28515625" style="1" customWidth="1"/>
    <col min="1287" max="1287" width="8.7109375" style="1" customWidth="1"/>
    <col min="1288" max="1288" width="6.85546875" style="1" customWidth="1"/>
    <col min="1289" max="1533" width="9.140625" style="1" customWidth="1"/>
    <col min="1534" max="1534" width="3.7109375" style="1"/>
    <col min="1535" max="1535" width="4.5703125" style="1" customWidth="1"/>
    <col min="1536" max="1536" width="5.85546875" style="1" customWidth="1"/>
    <col min="1537" max="1537" width="36" style="1" customWidth="1"/>
    <col min="1538" max="1538" width="9.7109375" style="1" customWidth="1"/>
    <col min="1539" max="1539" width="11.85546875" style="1" customWidth="1"/>
    <col min="1540" max="1540" width="9" style="1" customWidth="1"/>
    <col min="1541" max="1541" width="9.7109375" style="1" customWidth="1"/>
    <col min="1542" max="1542" width="9.28515625" style="1" customWidth="1"/>
    <col min="1543" max="1543" width="8.7109375" style="1" customWidth="1"/>
    <col min="1544" max="1544" width="6.85546875" style="1" customWidth="1"/>
    <col min="1545" max="1789" width="9.140625" style="1" customWidth="1"/>
    <col min="1790" max="1790" width="3.7109375" style="1"/>
    <col min="1791" max="1791" width="4.5703125" style="1" customWidth="1"/>
    <col min="1792" max="1792" width="5.85546875" style="1" customWidth="1"/>
    <col min="1793" max="1793" width="36" style="1" customWidth="1"/>
    <col min="1794" max="1794" width="9.7109375" style="1" customWidth="1"/>
    <col min="1795" max="1795" width="11.85546875" style="1" customWidth="1"/>
    <col min="1796" max="1796" width="9" style="1" customWidth="1"/>
    <col min="1797" max="1797" width="9.7109375" style="1" customWidth="1"/>
    <col min="1798" max="1798" width="9.28515625" style="1" customWidth="1"/>
    <col min="1799" max="1799" width="8.7109375" style="1" customWidth="1"/>
    <col min="1800" max="1800" width="6.85546875" style="1" customWidth="1"/>
    <col min="1801" max="2045" width="9.140625" style="1" customWidth="1"/>
    <col min="2046" max="2046" width="3.7109375" style="1"/>
    <col min="2047" max="2047" width="4.5703125" style="1" customWidth="1"/>
    <col min="2048" max="2048" width="5.85546875" style="1" customWidth="1"/>
    <col min="2049" max="2049" width="36" style="1" customWidth="1"/>
    <col min="2050" max="2050" width="9.7109375" style="1" customWidth="1"/>
    <col min="2051" max="2051" width="11.85546875" style="1" customWidth="1"/>
    <col min="2052" max="2052" width="9" style="1" customWidth="1"/>
    <col min="2053" max="2053" width="9.7109375" style="1" customWidth="1"/>
    <col min="2054" max="2054" width="9.28515625" style="1" customWidth="1"/>
    <col min="2055" max="2055" width="8.7109375" style="1" customWidth="1"/>
    <col min="2056" max="2056" width="6.85546875" style="1" customWidth="1"/>
    <col min="2057" max="2301" width="9.140625" style="1" customWidth="1"/>
    <col min="2302" max="2302" width="3.7109375" style="1"/>
    <col min="2303" max="2303" width="4.5703125" style="1" customWidth="1"/>
    <col min="2304" max="2304" width="5.85546875" style="1" customWidth="1"/>
    <col min="2305" max="2305" width="36" style="1" customWidth="1"/>
    <col min="2306" max="2306" width="9.7109375" style="1" customWidth="1"/>
    <col min="2307" max="2307" width="11.85546875" style="1" customWidth="1"/>
    <col min="2308" max="2308" width="9" style="1" customWidth="1"/>
    <col min="2309" max="2309" width="9.7109375" style="1" customWidth="1"/>
    <col min="2310" max="2310" width="9.28515625" style="1" customWidth="1"/>
    <col min="2311" max="2311" width="8.7109375" style="1" customWidth="1"/>
    <col min="2312" max="2312" width="6.85546875" style="1" customWidth="1"/>
    <col min="2313" max="2557" width="9.140625" style="1" customWidth="1"/>
    <col min="2558" max="2558" width="3.7109375" style="1"/>
    <col min="2559" max="2559" width="4.5703125" style="1" customWidth="1"/>
    <col min="2560" max="2560" width="5.85546875" style="1" customWidth="1"/>
    <col min="2561" max="2561" width="36" style="1" customWidth="1"/>
    <col min="2562" max="2562" width="9.7109375" style="1" customWidth="1"/>
    <col min="2563" max="2563" width="11.85546875" style="1" customWidth="1"/>
    <col min="2564" max="2564" width="9" style="1" customWidth="1"/>
    <col min="2565" max="2565" width="9.7109375" style="1" customWidth="1"/>
    <col min="2566" max="2566" width="9.28515625" style="1" customWidth="1"/>
    <col min="2567" max="2567" width="8.7109375" style="1" customWidth="1"/>
    <col min="2568" max="2568" width="6.85546875" style="1" customWidth="1"/>
    <col min="2569" max="2813" width="9.140625" style="1" customWidth="1"/>
    <col min="2814" max="2814" width="3.7109375" style="1"/>
    <col min="2815" max="2815" width="4.5703125" style="1" customWidth="1"/>
    <col min="2816" max="2816" width="5.85546875" style="1" customWidth="1"/>
    <col min="2817" max="2817" width="36" style="1" customWidth="1"/>
    <col min="2818" max="2818" width="9.7109375" style="1" customWidth="1"/>
    <col min="2819" max="2819" width="11.85546875" style="1" customWidth="1"/>
    <col min="2820" max="2820" width="9" style="1" customWidth="1"/>
    <col min="2821" max="2821" width="9.7109375" style="1" customWidth="1"/>
    <col min="2822" max="2822" width="9.28515625" style="1" customWidth="1"/>
    <col min="2823" max="2823" width="8.7109375" style="1" customWidth="1"/>
    <col min="2824" max="2824" width="6.85546875" style="1" customWidth="1"/>
    <col min="2825" max="3069" width="9.140625" style="1" customWidth="1"/>
    <col min="3070" max="3070" width="3.7109375" style="1"/>
    <col min="3071" max="3071" width="4.5703125" style="1" customWidth="1"/>
    <col min="3072" max="3072" width="5.85546875" style="1" customWidth="1"/>
    <col min="3073" max="3073" width="36" style="1" customWidth="1"/>
    <col min="3074" max="3074" width="9.7109375" style="1" customWidth="1"/>
    <col min="3075" max="3075" width="11.85546875" style="1" customWidth="1"/>
    <col min="3076" max="3076" width="9" style="1" customWidth="1"/>
    <col min="3077" max="3077" width="9.7109375" style="1" customWidth="1"/>
    <col min="3078" max="3078" width="9.28515625" style="1" customWidth="1"/>
    <col min="3079" max="3079" width="8.7109375" style="1" customWidth="1"/>
    <col min="3080" max="3080" width="6.85546875" style="1" customWidth="1"/>
    <col min="3081" max="3325" width="9.140625" style="1" customWidth="1"/>
    <col min="3326" max="3326" width="3.7109375" style="1"/>
    <col min="3327" max="3327" width="4.5703125" style="1" customWidth="1"/>
    <col min="3328" max="3328" width="5.85546875" style="1" customWidth="1"/>
    <col min="3329" max="3329" width="36" style="1" customWidth="1"/>
    <col min="3330" max="3330" width="9.7109375" style="1" customWidth="1"/>
    <col min="3331" max="3331" width="11.85546875" style="1" customWidth="1"/>
    <col min="3332" max="3332" width="9" style="1" customWidth="1"/>
    <col min="3333" max="3333" width="9.7109375" style="1" customWidth="1"/>
    <col min="3334" max="3334" width="9.28515625" style="1" customWidth="1"/>
    <col min="3335" max="3335" width="8.7109375" style="1" customWidth="1"/>
    <col min="3336" max="3336" width="6.85546875" style="1" customWidth="1"/>
    <col min="3337" max="3581" width="9.140625" style="1" customWidth="1"/>
    <col min="3582" max="3582" width="3.7109375" style="1"/>
    <col min="3583" max="3583" width="4.5703125" style="1" customWidth="1"/>
    <col min="3584" max="3584" width="5.85546875" style="1" customWidth="1"/>
    <col min="3585" max="3585" width="36" style="1" customWidth="1"/>
    <col min="3586" max="3586" width="9.7109375" style="1" customWidth="1"/>
    <col min="3587" max="3587" width="11.85546875" style="1" customWidth="1"/>
    <col min="3588" max="3588" width="9" style="1" customWidth="1"/>
    <col min="3589" max="3589" width="9.7109375" style="1" customWidth="1"/>
    <col min="3590" max="3590" width="9.28515625" style="1" customWidth="1"/>
    <col min="3591" max="3591" width="8.7109375" style="1" customWidth="1"/>
    <col min="3592" max="3592" width="6.85546875" style="1" customWidth="1"/>
    <col min="3593" max="3837" width="9.140625" style="1" customWidth="1"/>
    <col min="3838" max="3838" width="3.7109375" style="1"/>
    <col min="3839" max="3839" width="4.5703125" style="1" customWidth="1"/>
    <col min="3840" max="3840" width="5.85546875" style="1" customWidth="1"/>
    <col min="3841" max="3841" width="36" style="1" customWidth="1"/>
    <col min="3842" max="3842" width="9.7109375" style="1" customWidth="1"/>
    <col min="3843" max="3843" width="11.85546875" style="1" customWidth="1"/>
    <col min="3844" max="3844" width="9" style="1" customWidth="1"/>
    <col min="3845" max="3845" width="9.7109375" style="1" customWidth="1"/>
    <col min="3846" max="3846" width="9.28515625" style="1" customWidth="1"/>
    <col min="3847" max="3847" width="8.7109375" style="1" customWidth="1"/>
    <col min="3848" max="3848" width="6.85546875" style="1" customWidth="1"/>
    <col min="3849" max="4093" width="9.140625" style="1" customWidth="1"/>
    <col min="4094" max="4094" width="3.7109375" style="1"/>
    <col min="4095" max="4095" width="4.5703125" style="1" customWidth="1"/>
    <col min="4096" max="4096" width="5.85546875" style="1" customWidth="1"/>
    <col min="4097" max="4097" width="36" style="1" customWidth="1"/>
    <col min="4098" max="4098" width="9.7109375" style="1" customWidth="1"/>
    <col min="4099" max="4099" width="11.85546875" style="1" customWidth="1"/>
    <col min="4100" max="4100" width="9" style="1" customWidth="1"/>
    <col min="4101" max="4101" width="9.7109375" style="1" customWidth="1"/>
    <col min="4102" max="4102" width="9.28515625" style="1" customWidth="1"/>
    <col min="4103" max="4103" width="8.7109375" style="1" customWidth="1"/>
    <col min="4104" max="4104" width="6.85546875" style="1" customWidth="1"/>
    <col min="4105" max="4349" width="9.140625" style="1" customWidth="1"/>
    <col min="4350" max="4350" width="3.7109375" style="1"/>
    <col min="4351" max="4351" width="4.5703125" style="1" customWidth="1"/>
    <col min="4352" max="4352" width="5.85546875" style="1" customWidth="1"/>
    <col min="4353" max="4353" width="36" style="1" customWidth="1"/>
    <col min="4354" max="4354" width="9.7109375" style="1" customWidth="1"/>
    <col min="4355" max="4355" width="11.85546875" style="1" customWidth="1"/>
    <col min="4356" max="4356" width="9" style="1" customWidth="1"/>
    <col min="4357" max="4357" width="9.7109375" style="1" customWidth="1"/>
    <col min="4358" max="4358" width="9.28515625" style="1" customWidth="1"/>
    <col min="4359" max="4359" width="8.7109375" style="1" customWidth="1"/>
    <col min="4360" max="4360" width="6.85546875" style="1" customWidth="1"/>
    <col min="4361" max="4605" width="9.140625" style="1" customWidth="1"/>
    <col min="4606" max="4606" width="3.7109375" style="1"/>
    <col min="4607" max="4607" width="4.5703125" style="1" customWidth="1"/>
    <col min="4608" max="4608" width="5.85546875" style="1" customWidth="1"/>
    <col min="4609" max="4609" width="36" style="1" customWidth="1"/>
    <col min="4610" max="4610" width="9.7109375" style="1" customWidth="1"/>
    <col min="4611" max="4611" width="11.85546875" style="1" customWidth="1"/>
    <col min="4612" max="4612" width="9" style="1" customWidth="1"/>
    <col min="4613" max="4613" width="9.7109375" style="1" customWidth="1"/>
    <col min="4614" max="4614" width="9.28515625" style="1" customWidth="1"/>
    <col min="4615" max="4615" width="8.7109375" style="1" customWidth="1"/>
    <col min="4616" max="4616" width="6.85546875" style="1" customWidth="1"/>
    <col min="4617" max="4861" width="9.140625" style="1" customWidth="1"/>
    <col min="4862" max="4862" width="3.7109375" style="1"/>
    <col min="4863" max="4863" width="4.5703125" style="1" customWidth="1"/>
    <col min="4864" max="4864" width="5.85546875" style="1" customWidth="1"/>
    <col min="4865" max="4865" width="36" style="1" customWidth="1"/>
    <col min="4866" max="4866" width="9.7109375" style="1" customWidth="1"/>
    <col min="4867" max="4867" width="11.85546875" style="1" customWidth="1"/>
    <col min="4868" max="4868" width="9" style="1" customWidth="1"/>
    <col min="4869" max="4869" width="9.7109375" style="1" customWidth="1"/>
    <col min="4870" max="4870" width="9.28515625" style="1" customWidth="1"/>
    <col min="4871" max="4871" width="8.7109375" style="1" customWidth="1"/>
    <col min="4872" max="4872" width="6.85546875" style="1" customWidth="1"/>
    <col min="4873" max="5117" width="9.140625" style="1" customWidth="1"/>
    <col min="5118" max="5118" width="3.7109375" style="1"/>
    <col min="5119" max="5119" width="4.5703125" style="1" customWidth="1"/>
    <col min="5120" max="5120" width="5.85546875" style="1" customWidth="1"/>
    <col min="5121" max="5121" width="36" style="1" customWidth="1"/>
    <col min="5122" max="5122" width="9.7109375" style="1" customWidth="1"/>
    <col min="5123" max="5123" width="11.85546875" style="1" customWidth="1"/>
    <col min="5124" max="5124" width="9" style="1" customWidth="1"/>
    <col min="5125" max="5125" width="9.7109375" style="1" customWidth="1"/>
    <col min="5126" max="5126" width="9.28515625" style="1" customWidth="1"/>
    <col min="5127" max="5127" width="8.7109375" style="1" customWidth="1"/>
    <col min="5128" max="5128" width="6.85546875" style="1" customWidth="1"/>
    <col min="5129" max="5373" width="9.140625" style="1" customWidth="1"/>
    <col min="5374" max="5374" width="3.7109375" style="1"/>
    <col min="5375" max="5375" width="4.5703125" style="1" customWidth="1"/>
    <col min="5376" max="5376" width="5.85546875" style="1" customWidth="1"/>
    <col min="5377" max="5377" width="36" style="1" customWidth="1"/>
    <col min="5378" max="5378" width="9.7109375" style="1" customWidth="1"/>
    <col min="5379" max="5379" width="11.85546875" style="1" customWidth="1"/>
    <col min="5380" max="5380" width="9" style="1" customWidth="1"/>
    <col min="5381" max="5381" width="9.7109375" style="1" customWidth="1"/>
    <col min="5382" max="5382" width="9.28515625" style="1" customWidth="1"/>
    <col min="5383" max="5383" width="8.7109375" style="1" customWidth="1"/>
    <col min="5384" max="5384" width="6.85546875" style="1" customWidth="1"/>
    <col min="5385" max="5629" width="9.140625" style="1" customWidth="1"/>
    <col min="5630" max="5630" width="3.7109375" style="1"/>
    <col min="5631" max="5631" width="4.5703125" style="1" customWidth="1"/>
    <col min="5632" max="5632" width="5.85546875" style="1" customWidth="1"/>
    <col min="5633" max="5633" width="36" style="1" customWidth="1"/>
    <col min="5634" max="5634" width="9.7109375" style="1" customWidth="1"/>
    <col min="5635" max="5635" width="11.85546875" style="1" customWidth="1"/>
    <col min="5636" max="5636" width="9" style="1" customWidth="1"/>
    <col min="5637" max="5637" width="9.7109375" style="1" customWidth="1"/>
    <col min="5638" max="5638" width="9.28515625" style="1" customWidth="1"/>
    <col min="5639" max="5639" width="8.7109375" style="1" customWidth="1"/>
    <col min="5640" max="5640" width="6.85546875" style="1" customWidth="1"/>
    <col min="5641" max="5885" width="9.140625" style="1" customWidth="1"/>
    <col min="5886" max="5886" width="3.7109375" style="1"/>
    <col min="5887" max="5887" width="4.5703125" style="1" customWidth="1"/>
    <col min="5888" max="5888" width="5.85546875" style="1" customWidth="1"/>
    <col min="5889" max="5889" width="36" style="1" customWidth="1"/>
    <col min="5890" max="5890" width="9.7109375" style="1" customWidth="1"/>
    <col min="5891" max="5891" width="11.85546875" style="1" customWidth="1"/>
    <col min="5892" max="5892" width="9" style="1" customWidth="1"/>
    <col min="5893" max="5893" width="9.7109375" style="1" customWidth="1"/>
    <col min="5894" max="5894" width="9.28515625" style="1" customWidth="1"/>
    <col min="5895" max="5895" width="8.7109375" style="1" customWidth="1"/>
    <col min="5896" max="5896" width="6.85546875" style="1" customWidth="1"/>
    <col min="5897" max="6141" width="9.140625" style="1" customWidth="1"/>
    <col min="6142" max="6142" width="3.7109375" style="1"/>
    <col min="6143" max="6143" width="4.5703125" style="1" customWidth="1"/>
    <col min="6144" max="6144" width="5.85546875" style="1" customWidth="1"/>
    <col min="6145" max="6145" width="36" style="1" customWidth="1"/>
    <col min="6146" max="6146" width="9.7109375" style="1" customWidth="1"/>
    <col min="6147" max="6147" width="11.85546875" style="1" customWidth="1"/>
    <col min="6148" max="6148" width="9" style="1" customWidth="1"/>
    <col min="6149" max="6149" width="9.7109375" style="1" customWidth="1"/>
    <col min="6150" max="6150" width="9.28515625" style="1" customWidth="1"/>
    <col min="6151" max="6151" width="8.7109375" style="1" customWidth="1"/>
    <col min="6152" max="6152" width="6.85546875" style="1" customWidth="1"/>
    <col min="6153" max="6397" width="9.140625" style="1" customWidth="1"/>
    <col min="6398" max="6398" width="3.7109375" style="1"/>
    <col min="6399" max="6399" width="4.5703125" style="1" customWidth="1"/>
    <col min="6400" max="6400" width="5.85546875" style="1" customWidth="1"/>
    <col min="6401" max="6401" width="36" style="1" customWidth="1"/>
    <col min="6402" max="6402" width="9.7109375" style="1" customWidth="1"/>
    <col min="6403" max="6403" width="11.85546875" style="1" customWidth="1"/>
    <col min="6404" max="6404" width="9" style="1" customWidth="1"/>
    <col min="6405" max="6405" width="9.7109375" style="1" customWidth="1"/>
    <col min="6406" max="6406" width="9.28515625" style="1" customWidth="1"/>
    <col min="6407" max="6407" width="8.7109375" style="1" customWidth="1"/>
    <col min="6408" max="6408" width="6.85546875" style="1" customWidth="1"/>
    <col min="6409" max="6653" width="9.140625" style="1" customWidth="1"/>
    <col min="6654" max="6654" width="3.7109375" style="1"/>
    <col min="6655" max="6655" width="4.5703125" style="1" customWidth="1"/>
    <col min="6656" max="6656" width="5.85546875" style="1" customWidth="1"/>
    <col min="6657" max="6657" width="36" style="1" customWidth="1"/>
    <col min="6658" max="6658" width="9.7109375" style="1" customWidth="1"/>
    <col min="6659" max="6659" width="11.85546875" style="1" customWidth="1"/>
    <col min="6660" max="6660" width="9" style="1" customWidth="1"/>
    <col min="6661" max="6661" width="9.7109375" style="1" customWidth="1"/>
    <col min="6662" max="6662" width="9.28515625" style="1" customWidth="1"/>
    <col min="6663" max="6663" width="8.7109375" style="1" customWidth="1"/>
    <col min="6664" max="6664" width="6.85546875" style="1" customWidth="1"/>
    <col min="6665" max="6909" width="9.140625" style="1" customWidth="1"/>
    <col min="6910" max="6910" width="3.7109375" style="1"/>
    <col min="6911" max="6911" width="4.5703125" style="1" customWidth="1"/>
    <col min="6912" max="6912" width="5.85546875" style="1" customWidth="1"/>
    <col min="6913" max="6913" width="36" style="1" customWidth="1"/>
    <col min="6914" max="6914" width="9.7109375" style="1" customWidth="1"/>
    <col min="6915" max="6915" width="11.85546875" style="1" customWidth="1"/>
    <col min="6916" max="6916" width="9" style="1" customWidth="1"/>
    <col min="6917" max="6917" width="9.7109375" style="1" customWidth="1"/>
    <col min="6918" max="6918" width="9.28515625" style="1" customWidth="1"/>
    <col min="6919" max="6919" width="8.7109375" style="1" customWidth="1"/>
    <col min="6920" max="6920" width="6.85546875" style="1" customWidth="1"/>
    <col min="6921" max="7165" width="9.140625" style="1" customWidth="1"/>
    <col min="7166" max="7166" width="3.7109375" style="1"/>
    <col min="7167" max="7167" width="4.5703125" style="1" customWidth="1"/>
    <col min="7168" max="7168" width="5.85546875" style="1" customWidth="1"/>
    <col min="7169" max="7169" width="36" style="1" customWidth="1"/>
    <col min="7170" max="7170" width="9.7109375" style="1" customWidth="1"/>
    <col min="7171" max="7171" width="11.85546875" style="1" customWidth="1"/>
    <col min="7172" max="7172" width="9" style="1" customWidth="1"/>
    <col min="7173" max="7173" width="9.7109375" style="1" customWidth="1"/>
    <col min="7174" max="7174" width="9.28515625" style="1" customWidth="1"/>
    <col min="7175" max="7175" width="8.7109375" style="1" customWidth="1"/>
    <col min="7176" max="7176" width="6.85546875" style="1" customWidth="1"/>
    <col min="7177" max="7421" width="9.140625" style="1" customWidth="1"/>
    <col min="7422" max="7422" width="3.7109375" style="1"/>
    <col min="7423" max="7423" width="4.5703125" style="1" customWidth="1"/>
    <col min="7424" max="7424" width="5.85546875" style="1" customWidth="1"/>
    <col min="7425" max="7425" width="36" style="1" customWidth="1"/>
    <col min="7426" max="7426" width="9.7109375" style="1" customWidth="1"/>
    <col min="7427" max="7427" width="11.85546875" style="1" customWidth="1"/>
    <col min="7428" max="7428" width="9" style="1" customWidth="1"/>
    <col min="7429" max="7429" width="9.7109375" style="1" customWidth="1"/>
    <col min="7430" max="7430" width="9.28515625" style="1" customWidth="1"/>
    <col min="7431" max="7431" width="8.7109375" style="1" customWidth="1"/>
    <col min="7432" max="7432" width="6.85546875" style="1" customWidth="1"/>
    <col min="7433" max="7677" width="9.140625" style="1" customWidth="1"/>
    <col min="7678" max="7678" width="3.7109375" style="1"/>
    <col min="7679" max="7679" width="4.5703125" style="1" customWidth="1"/>
    <col min="7680" max="7680" width="5.85546875" style="1" customWidth="1"/>
    <col min="7681" max="7681" width="36" style="1" customWidth="1"/>
    <col min="7682" max="7682" width="9.7109375" style="1" customWidth="1"/>
    <col min="7683" max="7683" width="11.85546875" style="1" customWidth="1"/>
    <col min="7684" max="7684" width="9" style="1" customWidth="1"/>
    <col min="7685" max="7685" width="9.7109375" style="1" customWidth="1"/>
    <col min="7686" max="7686" width="9.28515625" style="1" customWidth="1"/>
    <col min="7687" max="7687" width="8.7109375" style="1" customWidth="1"/>
    <col min="7688" max="7688" width="6.85546875" style="1" customWidth="1"/>
    <col min="7689" max="7933" width="9.140625" style="1" customWidth="1"/>
    <col min="7934" max="7934" width="3.7109375" style="1"/>
    <col min="7935" max="7935" width="4.5703125" style="1" customWidth="1"/>
    <col min="7936" max="7936" width="5.85546875" style="1" customWidth="1"/>
    <col min="7937" max="7937" width="36" style="1" customWidth="1"/>
    <col min="7938" max="7938" width="9.7109375" style="1" customWidth="1"/>
    <col min="7939" max="7939" width="11.85546875" style="1" customWidth="1"/>
    <col min="7940" max="7940" width="9" style="1" customWidth="1"/>
    <col min="7941" max="7941" width="9.7109375" style="1" customWidth="1"/>
    <col min="7942" max="7942" width="9.28515625" style="1" customWidth="1"/>
    <col min="7943" max="7943" width="8.7109375" style="1" customWidth="1"/>
    <col min="7944" max="7944" width="6.85546875" style="1" customWidth="1"/>
    <col min="7945" max="8189" width="9.140625" style="1" customWidth="1"/>
    <col min="8190" max="8190" width="3.7109375" style="1"/>
    <col min="8191" max="8191" width="4.5703125" style="1" customWidth="1"/>
    <col min="8192" max="8192" width="5.85546875" style="1" customWidth="1"/>
    <col min="8193" max="8193" width="36" style="1" customWidth="1"/>
    <col min="8194" max="8194" width="9.7109375" style="1" customWidth="1"/>
    <col min="8195" max="8195" width="11.85546875" style="1" customWidth="1"/>
    <col min="8196" max="8196" width="9" style="1" customWidth="1"/>
    <col min="8197" max="8197" width="9.7109375" style="1" customWidth="1"/>
    <col min="8198" max="8198" width="9.28515625" style="1" customWidth="1"/>
    <col min="8199" max="8199" width="8.7109375" style="1" customWidth="1"/>
    <col min="8200" max="8200" width="6.85546875" style="1" customWidth="1"/>
    <col min="8201" max="8445" width="9.140625" style="1" customWidth="1"/>
    <col min="8446" max="8446" width="3.7109375" style="1"/>
    <col min="8447" max="8447" width="4.5703125" style="1" customWidth="1"/>
    <col min="8448" max="8448" width="5.85546875" style="1" customWidth="1"/>
    <col min="8449" max="8449" width="36" style="1" customWidth="1"/>
    <col min="8450" max="8450" width="9.7109375" style="1" customWidth="1"/>
    <col min="8451" max="8451" width="11.85546875" style="1" customWidth="1"/>
    <col min="8452" max="8452" width="9" style="1" customWidth="1"/>
    <col min="8453" max="8453" width="9.7109375" style="1" customWidth="1"/>
    <col min="8454" max="8454" width="9.28515625" style="1" customWidth="1"/>
    <col min="8455" max="8455" width="8.7109375" style="1" customWidth="1"/>
    <col min="8456" max="8456" width="6.85546875" style="1" customWidth="1"/>
    <col min="8457" max="8701" width="9.140625" style="1" customWidth="1"/>
    <col min="8702" max="8702" width="3.7109375" style="1"/>
    <col min="8703" max="8703" width="4.5703125" style="1" customWidth="1"/>
    <col min="8704" max="8704" width="5.85546875" style="1" customWidth="1"/>
    <col min="8705" max="8705" width="36" style="1" customWidth="1"/>
    <col min="8706" max="8706" width="9.7109375" style="1" customWidth="1"/>
    <col min="8707" max="8707" width="11.85546875" style="1" customWidth="1"/>
    <col min="8708" max="8708" width="9" style="1" customWidth="1"/>
    <col min="8709" max="8709" width="9.7109375" style="1" customWidth="1"/>
    <col min="8710" max="8710" width="9.28515625" style="1" customWidth="1"/>
    <col min="8711" max="8711" width="8.7109375" style="1" customWidth="1"/>
    <col min="8712" max="8712" width="6.85546875" style="1" customWidth="1"/>
    <col min="8713" max="8957" width="9.140625" style="1" customWidth="1"/>
    <col min="8958" max="8958" width="3.7109375" style="1"/>
    <col min="8959" max="8959" width="4.5703125" style="1" customWidth="1"/>
    <col min="8960" max="8960" width="5.85546875" style="1" customWidth="1"/>
    <col min="8961" max="8961" width="36" style="1" customWidth="1"/>
    <col min="8962" max="8962" width="9.7109375" style="1" customWidth="1"/>
    <col min="8963" max="8963" width="11.85546875" style="1" customWidth="1"/>
    <col min="8964" max="8964" width="9" style="1" customWidth="1"/>
    <col min="8965" max="8965" width="9.7109375" style="1" customWidth="1"/>
    <col min="8966" max="8966" width="9.28515625" style="1" customWidth="1"/>
    <col min="8967" max="8967" width="8.7109375" style="1" customWidth="1"/>
    <col min="8968" max="8968" width="6.85546875" style="1" customWidth="1"/>
    <col min="8969" max="9213" width="9.140625" style="1" customWidth="1"/>
    <col min="9214" max="9214" width="3.7109375" style="1"/>
    <col min="9215" max="9215" width="4.5703125" style="1" customWidth="1"/>
    <col min="9216" max="9216" width="5.85546875" style="1" customWidth="1"/>
    <col min="9217" max="9217" width="36" style="1" customWidth="1"/>
    <col min="9218" max="9218" width="9.7109375" style="1" customWidth="1"/>
    <col min="9219" max="9219" width="11.85546875" style="1" customWidth="1"/>
    <col min="9220" max="9220" width="9" style="1" customWidth="1"/>
    <col min="9221" max="9221" width="9.7109375" style="1" customWidth="1"/>
    <col min="9222" max="9222" width="9.28515625" style="1" customWidth="1"/>
    <col min="9223" max="9223" width="8.7109375" style="1" customWidth="1"/>
    <col min="9224" max="9224" width="6.85546875" style="1" customWidth="1"/>
    <col min="9225" max="9469" width="9.140625" style="1" customWidth="1"/>
    <col min="9470" max="9470" width="3.7109375" style="1"/>
    <col min="9471" max="9471" width="4.5703125" style="1" customWidth="1"/>
    <col min="9472" max="9472" width="5.85546875" style="1" customWidth="1"/>
    <col min="9473" max="9473" width="36" style="1" customWidth="1"/>
    <col min="9474" max="9474" width="9.7109375" style="1" customWidth="1"/>
    <col min="9475" max="9475" width="11.85546875" style="1" customWidth="1"/>
    <col min="9476" max="9476" width="9" style="1" customWidth="1"/>
    <col min="9477" max="9477" width="9.7109375" style="1" customWidth="1"/>
    <col min="9478" max="9478" width="9.28515625" style="1" customWidth="1"/>
    <col min="9479" max="9479" width="8.7109375" style="1" customWidth="1"/>
    <col min="9480" max="9480" width="6.85546875" style="1" customWidth="1"/>
    <col min="9481" max="9725" width="9.140625" style="1" customWidth="1"/>
    <col min="9726" max="9726" width="3.7109375" style="1"/>
    <col min="9727" max="9727" width="4.5703125" style="1" customWidth="1"/>
    <col min="9728" max="9728" width="5.85546875" style="1" customWidth="1"/>
    <col min="9729" max="9729" width="36" style="1" customWidth="1"/>
    <col min="9730" max="9730" width="9.7109375" style="1" customWidth="1"/>
    <col min="9731" max="9731" width="11.85546875" style="1" customWidth="1"/>
    <col min="9732" max="9732" width="9" style="1" customWidth="1"/>
    <col min="9733" max="9733" width="9.7109375" style="1" customWidth="1"/>
    <col min="9734" max="9734" width="9.28515625" style="1" customWidth="1"/>
    <col min="9735" max="9735" width="8.7109375" style="1" customWidth="1"/>
    <col min="9736" max="9736" width="6.85546875" style="1" customWidth="1"/>
    <col min="9737" max="9981" width="9.140625" style="1" customWidth="1"/>
    <col min="9982" max="9982" width="3.7109375" style="1"/>
    <col min="9983" max="9983" width="4.5703125" style="1" customWidth="1"/>
    <col min="9984" max="9984" width="5.85546875" style="1" customWidth="1"/>
    <col min="9985" max="9985" width="36" style="1" customWidth="1"/>
    <col min="9986" max="9986" width="9.7109375" style="1" customWidth="1"/>
    <col min="9987" max="9987" width="11.85546875" style="1" customWidth="1"/>
    <col min="9988" max="9988" width="9" style="1" customWidth="1"/>
    <col min="9989" max="9989" width="9.7109375" style="1" customWidth="1"/>
    <col min="9990" max="9990" width="9.28515625" style="1" customWidth="1"/>
    <col min="9991" max="9991" width="8.7109375" style="1" customWidth="1"/>
    <col min="9992" max="9992" width="6.85546875" style="1" customWidth="1"/>
    <col min="9993" max="10237" width="9.140625" style="1" customWidth="1"/>
    <col min="10238" max="10238" width="3.7109375" style="1"/>
    <col min="10239" max="10239" width="4.5703125" style="1" customWidth="1"/>
    <col min="10240" max="10240" width="5.85546875" style="1" customWidth="1"/>
    <col min="10241" max="10241" width="36" style="1" customWidth="1"/>
    <col min="10242" max="10242" width="9.7109375" style="1" customWidth="1"/>
    <col min="10243" max="10243" width="11.85546875" style="1" customWidth="1"/>
    <col min="10244" max="10244" width="9" style="1" customWidth="1"/>
    <col min="10245" max="10245" width="9.7109375" style="1" customWidth="1"/>
    <col min="10246" max="10246" width="9.28515625" style="1" customWidth="1"/>
    <col min="10247" max="10247" width="8.7109375" style="1" customWidth="1"/>
    <col min="10248" max="10248" width="6.85546875" style="1" customWidth="1"/>
    <col min="10249" max="10493" width="9.140625" style="1" customWidth="1"/>
    <col min="10494" max="10494" width="3.7109375" style="1"/>
    <col min="10495" max="10495" width="4.5703125" style="1" customWidth="1"/>
    <col min="10496" max="10496" width="5.85546875" style="1" customWidth="1"/>
    <col min="10497" max="10497" width="36" style="1" customWidth="1"/>
    <col min="10498" max="10498" width="9.7109375" style="1" customWidth="1"/>
    <col min="10499" max="10499" width="11.85546875" style="1" customWidth="1"/>
    <col min="10500" max="10500" width="9" style="1" customWidth="1"/>
    <col min="10501" max="10501" width="9.7109375" style="1" customWidth="1"/>
    <col min="10502" max="10502" width="9.28515625" style="1" customWidth="1"/>
    <col min="10503" max="10503" width="8.7109375" style="1" customWidth="1"/>
    <col min="10504" max="10504" width="6.85546875" style="1" customWidth="1"/>
    <col min="10505" max="10749" width="9.140625" style="1" customWidth="1"/>
    <col min="10750" max="10750" width="3.7109375" style="1"/>
    <col min="10751" max="10751" width="4.5703125" style="1" customWidth="1"/>
    <col min="10752" max="10752" width="5.85546875" style="1" customWidth="1"/>
    <col min="10753" max="10753" width="36" style="1" customWidth="1"/>
    <col min="10754" max="10754" width="9.7109375" style="1" customWidth="1"/>
    <col min="10755" max="10755" width="11.85546875" style="1" customWidth="1"/>
    <col min="10756" max="10756" width="9" style="1" customWidth="1"/>
    <col min="10757" max="10757" width="9.7109375" style="1" customWidth="1"/>
    <col min="10758" max="10758" width="9.28515625" style="1" customWidth="1"/>
    <col min="10759" max="10759" width="8.7109375" style="1" customWidth="1"/>
    <col min="10760" max="10760" width="6.85546875" style="1" customWidth="1"/>
    <col min="10761" max="11005" width="9.140625" style="1" customWidth="1"/>
    <col min="11006" max="11006" width="3.7109375" style="1"/>
    <col min="11007" max="11007" width="4.5703125" style="1" customWidth="1"/>
    <col min="11008" max="11008" width="5.85546875" style="1" customWidth="1"/>
    <col min="11009" max="11009" width="36" style="1" customWidth="1"/>
    <col min="11010" max="11010" width="9.7109375" style="1" customWidth="1"/>
    <col min="11011" max="11011" width="11.85546875" style="1" customWidth="1"/>
    <col min="11012" max="11012" width="9" style="1" customWidth="1"/>
    <col min="11013" max="11013" width="9.7109375" style="1" customWidth="1"/>
    <col min="11014" max="11014" width="9.28515625" style="1" customWidth="1"/>
    <col min="11015" max="11015" width="8.7109375" style="1" customWidth="1"/>
    <col min="11016" max="11016" width="6.85546875" style="1" customWidth="1"/>
    <col min="11017" max="11261" width="9.140625" style="1" customWidth="1"/>
    <col min="11262" max="11262" width="3.7109375" style="1"/>
    <col min="11263" max="11263" width="4.5703125" style="1" customWidth="1"/>
    <col min="11264" max="11264" width="5.85546875" style="1" customWidth="1"/>
    <col min="11265" max="11265" width="36" style="1" customWidth="1"/>
    <col min="11266" max="11266" width="9.7109375" style="1" customWidth="1"/>
    <col min="11267" max="11267" width="11.85546875" style="1" customWidth="1"/>
    <col min="11268" max="11268" width="9" style="1" customWidth="1"/>
    <col min="11269" max="11269" width="9.7109375" style="1" customWidth="1"/>
    <col min="11270" max="11270" width="9.28515625" style="1" customWidth="1"/>
    <col min="11271" max="11271" width="8.7109375" style="1" customWidth="1"/>
    <col min="11272" max="11272" width="6.85546875" style="1" customWidth="1"/>
    <col min="11273" max="11517" width="9.140625" style="1" customWidth="1"/>
    <col min="11518" max="11518" width="3.7109375" style="1"/>
    <col min="11519" max="11519" width="4.5703125" style="1" customWidth="1"/>
    <col min="11520" max="11520" width="5.85546875" style="1" customWidth="1"/>
    <col min="11521" max="11521" width="36" style="1" customWidth="1"/>
    <col min="11522" max="11522" width="9.7109375" style="1" customWidth="1"/>
    <col min="11523" max="11523" width="11.85546875" style="1" customWidth="1"/>
    <col min="11524" max="11524" width="9" style="1" customWidth="1"/>
    <col min="11525" max="11525" width="9.7109375" style="1" customWidth="1"/>
    <col min="11526" max="11526" width="9.28515625" style="1" customWidth="1"/>
    <col min="11527" max="11527" width="8.7109375" style="1" customWidth="1"/>
    <col min="11528" max="11528" width="6.85546875" style="1" customWidth="1"/>
    <col min="11529" max="11773" width="9.140625" style="1" customWidth="1"/>
    <col min="11774" max="11774" width="3.7109375" style="1"/>
    <col min="11775" max="11775" width="4.5703125" style="1" customWidth="1"/>
    <col min="11776" max="11776" width="5.85546875" style="1" customWidth="1"/>
    <col min="11777" max="11777" width="36" style="1" customWidth="1"/>
    <col min="11778" max="11778" width="9.7109375" style="1" customWidth="1"/>
    <col min="11779" max="11779" width="11.85546875" style="1" customWidth="1"/>
    <col min="11780" max="11780" width="9" style="1" customWidth="1"/>
    <col min="11781" max="11781" width="9.7109375" style="1" customWidth="1"/>
    <col min="11782" max="11782" width="9.28515625" style="1" customWidth="1"/>
    <col min="11783" max="11783" width="8.7109375" style="1" customWidth="1"/>
    <col min="11784" max="11784" width="6.85546875" style="1" customWidth="1"/>
    <col min="11785" max="12029" width="9.140625" style="1" customWidth="1"/>
    <col min="12030" max="12030" width="3.7109375" style="1"/>
    <col min="12031" max="12031" width="4.5703125" style="1" customWidth="1"/>
    <col min="12032" max="12032" width="5.85546875" style="1" customWidth="1"/>
    <col min="12033" max="12033" width="36" style="1" customWidth="1"/>
    <col min="12034" max="12034" width="9.7109375" style="1" customWidth="1"/>
    <col min="12035" max="12035" width="11.85546875" style="1" customWidth="1"/>
    <col min="12036" max="12036" width="9" style="1" customWidth="1"/>
    <col min="12037" max="12037" width="9.7109375" style="1" customWidth="1"/>
    <col min="12038" max="12038" width="9.28515625" style="1" customWidth="1"/>
    <col min="12039" max="12039" width="8.7109375" style="1" customWidth="1"/>
    <col min="12040" max="12040" width="6.85546875" style="1" customWidth="1"/>
    <col min="12041" max="12285" width="9.140625" style="1" customWidth="1"/>
    <col min="12286" max="12286" width="3.7109375" style="1"/>
    <col min="12287" max="12287" width="4.5703125" style="1" customWidth="1"/>
    <col min="12288" max="12288" width="5.85546875" style="1" customWidth="1"/>
    <col min="12289" max="12289" width="36" style="1" customWidth="1"/>
    <col min="12290" max="12290" width="9.7109375" style="1" customWidth="1"/>
    <col min="12291" max="12291" width="11.85546875" style="1" customWidth="1"/>
    <col min="12292" max="12292" width="9" style="1" customWidth="1"/>
    <col min="12293" max="12293" width="9.7109375" style="1" customWidth="1"/>
    <col min="12294" max="12294" width="9.28515625" style="1" customWidth="1"/>
    <col min="12295" max="12295" width="8.7109375" style="1" customWidth="1"/>
    <col min="12296" max="12296" width="6.85546875" style="1" customWidth="1"/>
    <col min="12297" max="12541" width="9.140625" style="1" customWidth="1"/>
    <col min="12542" max="12542" width="3.7109375" style="1"/>
    <col min="12543" max="12543" width="4.5703125" style="1" customWidth="1"/>
    <col min="12544" max="12544" width="5.85546875" style="1" customWidth="1"/>
    <col min="12545" max="12545" width="36" style="1" customWidth="1"/>
    <col min="12546" max="12546" width="9.7109375" style="1" customWidth="1"/>
    <col min="12547" max="12547" width="11.85546875" style="1" customWidth="1"/>
    <col min="12548" max="12548" width="9" style="1" customWidth="1"/>
    <col min="12549" max="12549" width="9.7109375" style="1" customWidth="1"/>
    <col min="12550" max="12550" width="9.28515625" style="1" customWidth="1"/>
    <col min="12551" max="12551" width="8.7109375" style="1" customWidth="1"/>
    <col min="12552" max="12552" width="6.85546875" style="1" customWidth="1"/>
    <col min="12553" max="12797" width="9.140625" style="1" customWidth="1"/>
    <col min="12798" max="12798" width="3.7109375" style="1"/>
    <col min="12799" max="12799" width="4.5703125" style="1" customWidth="1"/>
    <col min="12800" max="12800" width="5.85546875" style="1" customWidth="1"/>
    <col min="12801" max="12801" width="36" style="1" customWidth="1"/>
    <col min="12802" max="12802" width="9.7109375" style="1" customWidth="1"/>
    <col min="12803" max="12803" width="11.85546875" style="1" customWidth="1"/>
    <col min="12804" max="12804" width="9" style="1" customWidth="1"/>
    <col min="12805" max="12805" width="9.7109375" style="1" customWidth="1"/>
    <col min="12806" max="12806" width="9.28515625" style="1" customWidth="1"/>
    <col min="12807" max="12807" width="8.7109375" style="1" customWidth="1"/>
    <col min="12808" max="12808" width="6.85546875" style="1" customWidth="1"/>
    <col min="12809" max="13053" width="9.140625" style="1" customWidth="1"/>
    <col min="13054" max="13054" width="3.7109375" style="1"/>
    <col min="13055" max="13055" width="4.5703125" style="1" customWidth="1"/>
    <col min="13056" max="13056" width="5.85546875" style="1" customWidth="1"/>
    <col min="13057" max="13057" width="36" style="1" customWidth="1"/>
    <col min="13058" max="13058" width="9.7109375" style="1" customWidth="1"/>
    <col min="13059" max="13059" width="11.85546875" style="1" customWidth="1"/>
    <col min="13060" max="13060" width="9" style="1" customWidth="1"/>
    <col min="13061" max="13061" width="9.7109375" style="1" customWidth="1"/>
    <col min="13062" max="13062" width="9.28515625" style="1" customWidth="1"/>
    <col min="13063" max="13063" width="8.7109375" style="1" customWidth="1"/>
    <col min="13064" max="13064" width="6.85546875" style="1" customWidth="1"/>
    <col min="13065" max="13309" width="9.140625" style="1" customWidth="1"/>
    <col min="13310" max="13310" width="3.7109375" style="1"/>
    <col min="13311" max="13311" width="4.5703125" style="1" customWidth="1"/>
    <col min="13312" max="13312" width="5.85546875" style="1" customWidth="1"/>
    <col min="13313" max="13313" width="36" style="1" customWidth="1"/>
    <col min="13314" max="13314" width="9.7109375" style="1" customWidth="1"/>
    <col min="13315" max="13315" width="11.85546875" style="1" customWidth="1"/>
    <col min="13316" max="13316" width="9" style="1" customWidth="1"/>
    <col min="13317" max="13317" width="9.7109375" style="1" customWidth="1"/>
    <col min="13318" max="13318" width="9.28515625" style="1" customWidth="1"/>
    <col min="13319" max="13319" width="8.7109375" style="1" customWidth="1"/>
    <col min="13320" max="13320" width="6.85546875" style="1" customWidth="1"/>
    <col min="13321" max="13565" width="9.140625" style="1" customWidth="1"/>
    <col min="13566" max="13566" width="3.7109375" style="1"/>
    <col min="13567" max="13567" width="4.5703125" style="1" customWidth="1"/>
    <col min="13568" max="13568" width="5.85546875" style="1" customWidth="1"/>
    <col min="13569" max="13569" width="36" style="1" customWidth="1"/>
    <col min="13570" max="13570" width="9.7109375" style="1" customWidth="1"/>
    <col min="13571" max="13571" width="11.85546875" style="1" customWidth="1"/>
    <col min="13572" max="13572" width="9" style="1" customWidth="1"/>
    <col min="13573" max="13573" width="9.7109375" style="1" customWidth="1"/>
    <col min="13574" max="13574" width="9.28515625" style="1" customWidth="1"/>
    <col min="13575" max="13575" width="8.7109375" style="1" customWidth="1"/>
    <col min="13576" max="13576" width="6.85546875" style="1" customWidth="1"/>
    <col min="13577" max="13821" width="9.140625" style="1" customWidth="1"/>
    <col min="13822" max="13822" width="3.7109375" style="1"/>
    <col min="13823" max="13823" width="4.5703125" style="1" customWidth="1"/>
    <col min="13824" max="13824" width="5.85546875" style="1" customWidth="1"/>
    <col min="13825" max="13825" width="36" style="1" customWidth="1"/>
    <col min="13826" max="13826" width="9.7109375" style="1" customWidth="1"/>
    <col min="13827" max="13827" width="11.85546875" style="1" customWidth="1"/>
    <col min="13828" max="13828" width="9" style="1" customWidth="1"/>
    <col min="13829" max="13829" width="9.7109375" style="1" customWidth="1"/>
    <col min="13830" max="13830" width="9.28515625" style="1" customWidth="1"/>
    <col min="13831" max="13831" width="8.7109375" style="1" customWidth="1"/>
    <col min="13832" max="13832" width="6.85546875" style="1" customWidth="1"/>
    <col min="13833" max="14077" width="9.140625" style="1" customWidth="1"/>
    <col min="14078" max="14078" width="3.7109375" style="1"/>
    <col min="14079" max="14079" width="4.5703125" style="1" customWidth="1"/>
    <col min="14080" max="14080" width="5.85546875" style="1" customWidth="1"/>
    <col min="14081" max="14081" width="36" style="1" customWidth="1"/>
    <col min="14082" max="14082" width="9.7109375" style="1" customWidth="1"/>
    <col min="14083" max="14083" width="11.85546875" style="1" customWidth="1"/>
    <col min="14084" max="14084" width="9" style="1" customWidth="1"/>
    <col min="14085" max="14085" width="9.7109375" style="1" customWidth="1"/>
    <col min="14086" max="14086" width="9.28515625" style="1" customWidth="1"/>
    <col min="14087" max="14087" width="8.7109375" style="1" customWidth="1"/>
    <col min="14088" max="14088" width="6.85546875" style="1" customWidth="1"/>
    <col min="14089" max="14333" width="9.140625" style="1" customWidth="1"/>
    <col min="14334" max="14334" width="3.7109375" style="1"/>
    <col min="14335" max="14335" width="4.5703125" style="1" customWidth="1"/>
    <col min="14336" max="14336" width="5.85546875" style="1" customWidth="1"/>
    <col min="14337" max="14337" width="36" style="1" customWidth="1"/>
    <col min="14338" max="14338" width="9.7109375" style="1" customWidth="1"/>
    <col min="14339" max="14339" width="11.85546875" style="1" customWidth="1"/>
    <col min="14340" max="14340" width="9" style="1" customWidth="1"/>
    <col min="14341" max="14341" width="9.7109375" style="1" customWidth="1"/>
    <col min="14342" max="14342" width="9.28515625" style="1" customWidth="1"/>
    <col min="14343" max="14343" width="8.7109375" style="1" customWidth="1"/>
    <col min="14344" max="14344" width="6.85546875" style="1" customWidth="1"/>
    <col min="14345" max="14589" width="9.140625" style="1" customWidth="1"/>
    <col min="14590" max="14590" width="3.7109375" style="1"/>
    <col min="14591" max="14591" width="4.5703125" style="1" customWidth="1"/>
    <col min="14592" max="14592" width="5.85546875" style="1" customWidth="1"/>
    <col min="14593" max="14593" width="36" style="1" customWidth="1"/>
    <col min="14594" max="14594" width="9.7109375" style="1" customWidth="1"/>
    <col min="14595" max="14595" width="11.85546875" style="1" customWidth="1"/>
    <col min="14596" max="14596" width="9" style="1" customWidth="1"/>
    <col min="14597" max="14597" width="9.7109375" style="1" customWidth="1"/>
    <col min="14598" max="14598" width="9.28515625" style="1" customWidth="1"/>
    <col min="14599" max="14599" width="8.7109375" style="1" customWidth="1"/>
    <col min="14600" max="14600" width="6.85546875" style="1" customWidth="1"/>
    <col min="14601" max="14845" width="9.140625" style="1" customWidth="1"/>
    <col min="14846" max="14846" width="3.7109375" style="1"/>
    <col min="14847" max="14847" width="4.5703125" style="1" customWidth="1"/>
    <col min="14848" max="14848" width="5.85546875" style="1" customWidth="1"/>
    <col min="14849" max="14849" width="36" style="1" customWidth="1"/>
    <col min="14850" max="14850" width="9.7109375" style="1" customWidth="1"/>
    <col min="14851" max="14851" width="11.85546875" style="1" customWidth="1"/>
    <col min="14852" max="14852" width="9" style="1" customWidth="1"/>
    <col min="14853" max="14853" width="9.7109375" style="1" customWidth="1"/>
    <col min="14854" max="14854" width="9.28515625" style="1" customWidth="1"/>
    <col min="14855" max="14855" width="8.7109375" style="1" customWidth="1"/>
    <col min="14856" max="14856" width="6.85546875" style="1" customWidth="1"/>
    <col min="14857" max="15101" width="9.140625" style="1" customWidth="1"/>
    <col min="15102" max="15102" width="3.7109375" style="1"/>
    <col min="15103" max="15103" width="4.5703125" style="1" customWidth="1"/>
    <col min="15104" max="15104" width="5.85546875" style="1" customWidth="1"/>
    <col min="15105" max="15105" width="36" style="1" customWidth="1"/>
    <col min="15106" max="15106" width="9.7109375" style="1" customWidth="1"/>
    <col min="15107" max="15107" width="11.85546875" style="1" customWidth="1"/>
    <col min="15108" max="15108" width="9" style="1" customWidth="1"/>
    <col min="15109" max="15109" width="9.7109375" style="1" customWidth="1"/>
    <col min="15110" max="15110" width="9.28515625" style="1" customWidth="1"/>
    <col min="15111" max="15111" width="8.7109375" style="1" customWidth="1"/>
    <col min="15112" max="15112" width="6.85546875" style="1" customWidth="1"/>
    <col min="15113" max="15357" width="9.140625" style="1" customWidth="1"/>
    <col min="15358" max="15358" width="3.7109375" style="1"/>
    <col min="15359" max="15359" width="4.5703125" style="1" customWidth="1"/>
    <col min="15360" max="15360" width="5.85546875" style="1" customWidth="1"/>
    <col min="15361" max="15361" width="36" style="1" customWidth="1"/>
    <col min="15362" max="15362" width="9.7109375" style="1" customWidth="1"/>
    <col min="15363" max="15363" width="11.85546875" style="1" customWidth="1"/>
    <col min="15364" max="15364" width="9" style="1" customWidth="1"/>
    <col min="15365" max="15365" width="9.7109375" style="1" customWidth="1"/>
    <col min="15366" max="15366" width="9.28515625" style="1" customWidth="1"/>
    <col min="15367" max="15367" width="8.7109375" style="1" customWidth="1"/>
    <col min="15368" max="15368" width="6.85546875" style="1" customWidth="1"/>
    <col min="15369" max="15613" width="9.140625" style="1" customWidth="1"/>
    <col min="15614" max="15614" width="3.7109375" style="1"/>
    <col min="15615" max="15615" width="4.5703125" style="1" customWidth="1"/>
    <col min="15616" max="15616" width="5.85546875" style="1" customWidth="1"/>
    <col min="15617" max="15617" width="36" style="1" customWidth="1"/>
    <col min="15618" max="15618" width="9.7109375" style="1" customWidth="1"/>
    <col min="15619" max="15619" width="11.85546875" style="1" customWidth="1"/>
    <col min="15620" max="15620" width="9" style="1" customWidth="1"/>
    <col min="15621" max="15621" width="9.7109375" style="1" customWidth="1"/>
    <col min="15622" max="15622" width="9.28515625" style="1" customWidth="1"/>
    <col min="15623" max="15623" width="8.7109375" style="1" customWidth="1"/>
    <col min="15624" max="15624" width="6.85546875" style="1" customWidth="1"/>
    <col min="15625" max="15869" width="9.140625" style="1" customWidth="1"/>
    <col min="15870" max="15870" width="3.7109375" style="1"/>
    <col min="15871" max="15871" width="4.5703125" style="1" customWidth="1"/>
    <col min="15872" max="15872" width="5.85546875" style="1" customWidth="1"/>
    <col min="15873" max="15873" width="36" style="1" customWidth="1"/>
    <col min="15874" max="15874" width="9.7109375" style="1" customWidth="1"/>
    <col min="15875" max="15875" width="11.85546875" style="1" customWidth="1"/>
    <col min="15876" max="15876" width="9" style="1" customWidth="1"/>
    <col min="15877" max="15877" width="9.7109375" style="1" customWidth="1"/>
    <col min="15878" max="15878" width="9.28515625" style="1" customWidth="1"/>
    <col min="15879" max="15879" width="8.7109375" style="1" customWidth="1"/>
    <col min="15880" max="15880" width="6.85546875" style="1" customWidth="1"/>
    <col min="15881" max="16125" width="9.140625" style="1" customWidth="1"/>
    <col min="16126" max="16126" width="3.7109375" style="1"/>
    <col min="16127" max="16127" width="4.5703125" style="1" customWidth="1"/>
    <col min="16128" max="16128" width="5.85546875" style="1" customWidth="1"/>
    <col min="16129" max="16129" width="36" style="1" customWidth="1"/>
    <col min="16130" max="16130" width="9.7109375" style="1" customWidth="1"/>
    <col min="16131" max="16131" width="11.85546875" style="1" customWidth="1"/>
    <col min="16132" max="16132" width="9" style="1" customWidth="1"/>
    <col min="16133" max="16133" width="9.7109375" style="1" customWidth="1"/>
    <col min="16134" max="16134" width="9.28515625" style="1" customWidth="1"/>
    <col min="16135" max="16135" width="8.7109375" style="1" customWidth="1"/>
    <col min="16136" max="16136" width="6.85546875" style="1" customWidth="1"/>
    <col min="16137" max="16381" width="9.140625" style="1" customWidth="1"/>
    <col min="16382" max="16384" width="3.7109375" style="1"/>
  </cols>
  <sheetData>
    <row r="1" spans="1:11" s="3" customFormat="1" x14ac:dyDescent="0.2">
      <c r="C1" s="100"/>
      <c r="G1" s="139"/>
      <c r="H1" s="139"/>
      <c r="I1" s="139"/>
    </row>
    <row r="2" spans="1:11" x14ac:dyDescent="0.2">
      <c r="A2" s="140" t="s">
        <v>15</v>
      </c>
      <c r="B2" s="140"/>
      <c r="C2" s="140"/>
      <c r="D2" s="140"/>
      <c r="E2" s="140"/>
      <c r="F2" s="140"/>
      <c r="G2" s="140"/>
      <c r="H2" s="140"/>
      <c r="I2" s="140"/>
    </row>
    <row r="3" spans="1:11" x14ac:dyDescent="0.2">
      <c r="A3" s="101"/>
      <c r="B3" s="101"/>
      <c r="C3" s="101"/>
      <c r="D3" s="101" t="s">
        <v>16</v>
      </c>
      <c r="E3" s="101"/>
      <c r="F3" s="101"/>
      <c r="G3" s="101"/>
      <c r="H3" s="101"/>
      <c r="I3" s="101"/>
    </row>
    <row r="4" spans="1:11" x14ac:dyDescent="0.2">
      <c r="A4" s="101"/>
      <c r="B4" s="101"/>
      <c r="C4" s="141" t="s">
        <v>17</v>
      </c>
      <c r="D4" s="141"/>
      <c r="E4" s="141"/>
      <c r="F4" s="141"/>
      <c r="G4" s="141"/>
      <c r="H4" s="141"/>
      <c r="I4" s="141"/>
    </row>
    <row r="5" spans="1:11" s="3" customFormat="1" x14ac:dyDescent="0.2">
      <c r="A5" s="10"/>
      <c r="B5" s="10"/>
      <c r="C5" s="10"/>
      <c r="D5" s="10"/>
      <c r="E5" s="10"/>
      <c r="F5" s="10"/>
      <c r="G5" s="10"/>
      <c r="H5" s="10"/>
      <c r="I5" s="10"/>
    </row>
    <row r="6" spans="1:11" x14ac:dyDescent="0.2">
      <c r="A6" s="142" t="s">
        <v>5</v>
      </c>
      <c r="B6" s="142"/>
      <c r="C6" s="142"/>
      <c r="D6" s="134" t="s">
        <v>159</v>
      </c>
      <c r="E6" s="134"/>
      <c r="F6" s="134"/>
      <c r="G6" s="134"/>
      <c r="H6" s="134"/>
      <c r="I6" s="134"/>
      <c r="J6" s="134"/>
      <c r="K6" s="134"/>
    </row>
    <row r="7" spans="1:11" x14ac:dyDescent="0.2">
      <c r="A7" s="142" t="s">
        <v>18</v>
      </c>
      <c r="B7" s="142"/>
      <c r="C7" s="142"/>
      <c r="D7" s="134" t="s">
        <v>160</v>
      </c>
      <c r="E7" s="134"/>
      <c r="F7" s="134"/>
      <c r="G7" s="134"/>
      <c r="H7" s="134"/>
      <c r="I7" s="134"/>
      <c r="J7" s="134"/>
      <c r="K7" s="134"/>
    </row>
    <row r="8" spans="1:11" s="9" customFormat="1" x14ac:dyDescent="0.2">
      <c r="A8" s="143" t="s">
        <v>19</v>
      </c>
      <c r="B8" s="143"/>
      <c r="C8" s="143"/>
      <c r="D8" s="134" t="s">
        <v>161</v>
      </c>
      <c r="E8" s="134"/>
      <c r="F8" s="134"/>
      <c r="G8" s="134"/>
      <c r="H8" s="134"/>
      <c r="I8" s="134"/>
      <c r="J8" s="134"/>
      <c r="K8" s="134"/>
    </row>
    <row r="9" spans="1:11" s="9" customFormat="1" x14ac:dyDescent="0.2">
      <c r="A9" s="143" t="s">
        <v>20</v>
      </c>
      <c r="B9" s="143"/>
      <c r="C9" s="143"/>
      <c r="D9" s="144"/>
      <c r="E9" s="144"/>
      <c r="F9" s="144"/>
      <c r="G9" s="144"/>
      <c r="H9" s="144"/>
      <c r="I9" s="144"/>
    </row>
    <row r="10" spans="1:11" s="11" customFormat="1" x14ac:dyDescent="0.2">
      <c r="A10" s="3"/>
      <c r="B10" s="3"/>
      <c r="C10" s="3"/>
      <c r="D10" s="3"/>
      <c r="E10" s="3"/>
      <c r="F10" s="10"/>
      <c r="G10" s="10"/>
      <c r="H10" s="10"/>
      <c r="I10" s="10"/>
    </row>
    <row r="11" spans="1:11" s="9" customFormat="1" x14ac:dyDescent="0.2">
      <c r="A11" s="1"/>
      <c r="B11" s="1"/>
      <c r="C11" s="12" t="s">
        <v>21</v>
      </c>
      <c r="D11" s="145" t="e">
        <f>E26</f>
        <v>#REF!</v>
      </c>
      <c r="E11" s="146"/>
      <c r="F11" s="13"/>
      <c r="G11" s="13"/>
      <c r="H11" s="13"/>
      <c r="I11" s="13"/>
    </row>
    <row r="12" spans="1:11" s="9" customFormat="1" x14ac:dyDescent="0.2">
      <c r="A12" s="1"/>
      <c r="B12" s="1"/>
      <c r="C12" s="12" t="s">
        <v>22</v>
      </c>
      <c r="D12" s="137" t="e">
        <f>I22</f>
        <v>#REF!</v>
      </c>
      <c r="E12" s="138"/>
      <c r="F12" s="13"/>
      <c r="G12" s="13"/>
      <c r="H12" s="13"/>
      <c r="I12" s="13"/>
    </row>
    <row r="13" spans="1:11" s="9" customFormat="1" x14ac:dyDescent="0.2">
      <c r="A13" s="1"/>
      <c r="B13" s="1"/>
      <c r="C13" s="1"/>
      <c r="D13" s="1"/>
      <c r="E13" s="1"/>
      <c r="F13" s="13"/>
      <c r="G13" s="13"/>
      <c r="H13" s="13"/>
      <c r="I13" s="13"/>
    </row>
    <row r="14" spans="1:11" s="9" customFormat="1" x14ac:dyDescent="0.2">
      <c r="A14" s="1"/>
      <c r="B14" s="1"/>
      <c r="C14" s="99" t="s">
        <v>23</v>
      </c>
      <c r="D14" s="147" t="s">
        <v>164</v>
      </c>
      <c r="E14" s="147"/>
      <c r="F14" s="147"/>
      <c r="G14" s="14"/>
      <c r="H14" s="13"/>
      <c r="I14" s="13"/>
    </row>
    <row r="15" spans="1:11" ht="12" thickBot="1" x14ac:dyDescent="0.25"/>
    <row r="16" spans="1:11" x14ac:dyDescent="0.2">
      <c r="A16" s="148" t="s">
        <v>24</v>
      </c>
      <c r="B16" s="150" t="s">
        <v>25</v>
      </c>
      <c r="C16" s="152" t="s">
        <v>26</v>
      </c>
      <c r="D16" s="153"/>
      <c r="E16" s="156" t="s">
        <v>27</v>
      </c>
      <c r="F16" s="158" t="s">
        <v>28</v>
      </c>
      <c r="G16" s="159"/>
      <c r="H16" s="159"/>
      <c r="I16" s="165" t="s">
        <v>29</v>
      </c>
    </row>
    <row r="17" spans="1:10" ht="23.25" thickBot="1" x14ac:dyDescent="0.25">
      <c r="A17" s="149"/>
      <c r="B17" s="151"/>
      <c r="C17" s="154"/>
      <c r="D17" s="155"/>
      <c r="E17" s="157"/>
      <c r="F17" s="75" t="s">
        <v>30</v>
      </c>
      <c r="G17" s="15" t="s">
        <v>31</v>
      </c>
      <c r="H17" s="15" t="s">
        <v>32</v>
      </c>
      <c r="I17" s="166"/>
    </row>
    <row r="18" spans="1:10" x14ac:dyDescent="0.2">
      <c r="A18" s="69">
        <v>1</v>
      </c>
      <c r="B18" s="104" t="s">
        <v>33</v>
      </c>
      <c r="C18" s="167" t="s">
        <v>61</v>
      </c>
      <c r="D18" s="168"/>
      <c r="E18" s="77">
        <f>I!P196</f>
        <v>0</v>
      </c>
      <c r="F18" s="70">
        <f>I!M196</f>
        <v>0</v>
      </c>
      <c r="G18" s="70">
        <f>I!N196</f>
        <v>0</v>
      </c>
      <c r="H18" s="70">
        <f>I!O196</f>
        <v>0</v>
      </c>
      <c r="I18" s="16">
        <f>I!L196</f>
        <v>0</v>
      </c>
    </row>
    <row r="19" spans="1:10" x14ac:dyDescent="0.2">
      <c r="A19" s="17">
        <v>2</v>
      </c>
      <c r="B19" s="18" t="s">
        <v>34</v>
      </c>
      <c r="C19" s="169" t="s">
        <v>157</v>
      </c>
      <c r="D19" s="170"/>
      <c r="E19" s="78" t="e">
        <f>#REF!</f>
        <v>#REF!</v>
      </c>
      <c r="F19" s="71" t="e">
        <f>#REF!</f>
        <v>#REF!</v>
      </c>
      <c r="G19" s="71" t="e">
        <f>#REF!</f>
        <v>#REF!</v>
      </c>
      <c r="H19" s="71" t="e">
        <f>#REF!</f>
        <v>#REF!</v>
      </c>
      <c r="I19" s="20" t="e">
        <f>#REF!</f>
        <v>#REF!</v>
      </c>
    </row>
    <row r="20" spans="1:10" x14ac:dyDescent="0.2">
      <c r="A20" s="17">
        <v>3</v>
      </c>
      <c r="B20" s="18" t="s">
        <v>35</v>
      </c>
      <c r="C20" s="169" t="s">
        <v>158</v>
      </c>
      <c r="D20" s="170"/>
      <c r="E20" s="78" t="e">
        <f>#REF!</f>
        <v>#REF!</v>
      </c>
      <c r="F20" s="71" t="e">
        <f>#REF!</f>
        <v>#REF!</v>
      </c>
      <c r="G20" s="71" t="e">
        <f>#REF!</f>
        <v>#REF!</v>
      </c>
      <c r="H20" s="71" t="e">
        <f>#REF!</f>
        <v>#REF!</v>
      </c>
      <c r="I20" s="20" t="e">
        <f>#REF!</f>
        <v>#REF!</v>
      </c>
    </row>
    <row r="21" spans="1:10" ht="12" thickBot="1" x14ac:dyDescent="0.25">
      <c r="A21" s="21"/>
      <c r="B21" s="22"/>
      <c r="C21" s="160"/>
      <c r="D21" s="161"/>
      <c r="E21" s="79"/>
      <c r="F21" s="72"/>
      <c r="G21" s="23"/>
      <c r="H21" s="23"/>
      <c r="I21" s="24"/>
    </row>
    <row r="22" spans="1:10" ht="12" thickBot="1" x14ac:dyDescent="0.25">
      <c r="A22" s="171" t="s">
        <v>36</v>
      </c>
      <c r="B22" s="172"/>
      <c r="C22" s="172"/>
      <c r="D22" s="173"/>
      <c r="E22" s="74" t="e">
        <f>SUM(E18:E21)</f>
        <v>#REF!</v>
      </c>
      <c r="F22" s="76" t="e">
        <f>SUM(F18:F21)</f>
        <v>#REF!</v>
      </c>
      <c r="G22" s="73" t="e">
        <f>SUM(G18:G21)</f>
        <v>#REF!</v>
      </c>
      <c r="H22" s="73" t="e">
        <f>SUM(H18:H21)</f>
        <v>#REF!</v>
      </c>
      <c r="I22" s="74" t="e">
        <f>SUM(I18:I21)</f>
        <v>#REF!</v>
      </c>
    </row>
    <row r="23" spans="1:10" x14ac:dyDescent="0.2">
      <c r="A23" s="162" t="s">
        <v>37</v>
      </c>
      <c r="B23" s="163"/>
      <c r="C23" s="164"/>
      <c r="D23" s="25"/>
      <c r="E23" s="26"/>
    </row>
    <row r="24" spans="1:10" x14ac:dyDescent="0.2">
      <c r="A24" s="174" t="s">
        <v>38</v>
      </c>
      <c r="B24" s="175"/>
      <c r="C24" s="176"/>
      <c r="D24" s="27"/>
      <c r="E24" s="28"/>
    </row>
    <row r="25" spans="1:10" x14ac:dyDescent="0.2">
      <c r="A25" s="177" t="s">
        <v>39</v>
      </c>
      <c r="B25" s="178"/>
      <c r="C25" s="179"/>
      <c r="D25" s="29"/>
      <c r="E25" s="28"/>
    </row>
    <row r="26" spans="1:10" ht="12" thickBot="1" x14ac:dyDescent="0.25">
      <c r="A26" s="180" t="s">
        <v>40</v>
      </c>
      <c r="B26" s="181"/>
      <c r="C26" s="182"/>
      <c r="D26" s="68"/>
      <c r="E26" s="30" t="e">
        <f>E22+E23+E25</f>
        <v>#REF!</v>
      </c>
      <c r="G26" s="31"/>
      <c r="H26" s="31"/>
    </row>
    <row r="27" spans="1:10" x14ac:dyDescent="0.2">
      <c r="G27" s="32"/>
    </row>
    <row r="28" spans="1:10" x14ac:dyDescent="0.2">
      <c r="C28" s="7"/>
      <c r="D28" s="7"/>
      <c r="E28" s="7"/>
      <c r="F28" s="8"/>
      <c r="G28" s="8"/>
      <c r="H28" s="8"/>
      <c r="I28" s="8"/>
      <c r="J28" s="8"/>
    </row>
    <row r="29" spans="1:10" x14ac:dyDescent="0.2">
      <c r="A29" s="95"/>
      <c r="B29" s="95"/>
      <c r="C29" s="95"/>
      <c r="D29" s="95"/>
      <c r="E29" s="95"/>
      <c r="F29" s="95"/>
      <c r="G29" s="95"/>
      <c r="H29" s="95"/>
    </row>
    <row r="30" spans="1:10" x14ac:dyDescent="0.2">
      <c r="A30" s="95"/>
      <c r="B30" s="95"/>
      <c r="C30" s="95"/>
      <c r="D30" s="95"/>
      <c r="E30" s="95"/>
      <c r="F30" s="95"/>
      <c r="G30" s="95"/>
      <c r="H30" s="95"/>
    </row>
    <row r="31" spans="1:10" x14ac:dyDescent="0.2">
      <c r="A31" s="123" t="s">
        <v>57</v>
      </c>
      <c r="B31" s="124"/>
      <c r="C31" s="127"/>
      <c r="D31" s="127"/>
      <c r="E31" s="127"/>
      <c r="F31" s="127"/>
      <c r="G31" s="127"/>
      <c r="H31" s="127"/>
    </row>
    <row r="32" spans="1:10" x14ac:dyDescent="0.2">
      <c r="A32" s="124"/>
      <c r="B32" s="124"/>
      <c r="C32" s="128" t="s">
        <v>58</v>
      </c>
      <c r="D32" s="128"/>
      <c r="E32" s="128"/>
      <c r="F32" s="128"/>
      <c r="G32" s="128"/>
      <c r="H32" s="128"/>
    </row>
    <row r="33" spans="1:8" x14ac:dyDescent="0.2">
      <c r="A33" s="124"/>
      <c r="B33" s="124"/>
      <c r="C33" s="124"/>
      <c r="D33" s="124"/>
      <c r="E33" s="124"/>
      <c r="F33" s="124"/>
      <c r="G33" s="124"/>
      <c r="H33" s="124"/>
    </row>
    <row r="34" spans="1:8" x14ac:dyDescent="0.2">
      <c r="A34" s="81" t="s">
        <v>181</v>
      </c>
      <c r="B34" s="124"/>
      <c r="C34" s="124"/>
      <c r="D34" s="124"/>
      <c r="E34" s="124"/>
      <c r="F34" s="124"/>
      <c r="G34" s="124"/>
      <c r="H34" s="124"/>
    </row>
  </sheetData>
  <mergeCells count="31">
    <mergeCell ref="C31:H31"/>
    <mergeCell ref="C32:H32"/>
    <mergeCell ref="A22:D22"/>
    <mergeCell ref="A24:C24"/>
    <mergeCell ref="A25:C25"/>
    <mergeCell ref="A26:C26"/>
    <mergeCell ref="C21:D21"/>
    <mergeCell ref="A23:C23"/>
    <mergeCell ref="I16:I17"/>
    <mergeCell ref="C18:D18"/>
    <mergeCell ref="C19:D19"/>
    <mergeCell ref="C20:D20"/>
    <mergeCell ref="D14:F14"/>
    <mergeCell ref="A16:A17"/>
    <mergeCell ref="B16:B17"/>
    <mergeCell ref="C16:D17"/>
    <mergeCell ref="E16:E17"/>
    <mergeCell ref="F16:H16"/>
    <mergeCell ref="D12:E12"/>
    <mergeCell ref="G1:I1"/>
    <mergeCell ref="A2:I2"/>
    <mergeCell ref="C4:I4"/>
    <mergeCell ref="A6:C6"/>
    <mergeCell ref="A7:C7"/>
    <mergeCell ref="A8:C8"/>
    <mergeCell ref="A9:C9"/>
    <mergeCell ref="D9:I9"/>
    <mergeCell ref="D11:E11"/>
    <mergeCell ref="D6:K6"/>
    <mergeCell ref="D7:K7"/>
    <mergeCell ref="D8:K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P202"/>
  <sheetViews>
    <sheetView tabSelected="1" showWhiteSpace="0" view="pageLayout" topLeftCell="A103" zoomScaleNormal="100" workbookViewId="0">
      <selection activeCell="C199" sqref="C199:P199"/>
    </sheetView>
  </sheetViews>
  <sheetFormatPr defaultColWidth="9.140625" defaultRowHeight="11.25" x14ac:dyDescent="0.2"/>
  <cols>
    <col min="1" max="1" width="3.85546875" style="95" customWidth="1"/>
    <col min="2" max="2" width="5.28515625" style="95" customWidth="1"/>
    <col min="3" max="3" width="41" style="95" customWidth="1"/>
    <col min="4" max="4" width="5.42578125" style="95" customWidth="1"/>
    <col min="5" max="5" width="8.7109375" style="114" customWidth="1"/>
    <col min="6" max="6" width="5.42578125" style="95" customWidth="1"/>
    <col min="7" max="7" width="4.28515625" style="95" customWidth="1"/>
    <col min="8" max="10" width="6.7109375" style="95" customWidth="1"/>
    <col min="11" max="11" width="7" style="95" customWidth="1"/>
    <col min="12" max="13" width="7.7109375" style="95" customWidth="1"/>
    <col min="14" max="14" width="8.5703125" style="95" customWidth="1"/>
    <col min="15" max="15" width="7.7109375" style="95" customWidth="1"/>
    <col min="16" max="16" width="9" style="95" customWidth="1"/>
    <col min="17" max="16384" width="9.140625" style="95"/>
  </cols>
  <sheetData>
    <row r="1" spans="1:16" x14ac:dyDescent="0.2">
      <c r="A1" s="94"/>
      <c r="B1" s="94"/>
      <c r="C1" s="94"/>
      <c r="D1" s="94"/>
      <c r="E1" s="41"/>
      <c r="F1" s="94"/>
      <c r="G1" s="94"/>
      <c r="H1" s="94"/>
      <c r="I1" s="94"/>
      <c r="J1" s="94"/>
      <c r="N1" s="96"/>
      <c r="O1" s="34" t="s">
        <v>59</v>
      </c>
      <c r="P1" s="97">
        <f>Kopsavilkums!A18</f>
        <v>1</v>
      </c>
    </row>
    <row r="2" spans="1:16" x14ac:dyDescent="0.2">
      <c r="A2" s="194" t="s">
        <v>61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6" x14ac:dyDescent="0.2">
      <c r="A3" s="107"/>
      <c r="B3" s="107"/>
      <c r="C3" s="141" t="s">
        <v>17</v>
      </c>
      <c r="D3" s="141"/>
      <c r="E3" s="141"/>
      <c r="F3" s="141"/>
      <c r="G3" s="141"/>
      <c r="H3" s="141"/>
      <c r="I3" s="141"/>
      <c r="J3" s="107"/>
    </row>
    <row r="4" spans="1:16" x14ac:dyDescent="0.2">
      <c r="A4" s="33"/>
      <c r="B4" s="33"/>
      <c r="C4" s="34" t="s">
        <v>41</v>
      </c>
      <c r="D4" s="200" t="s">
        <v>159</v>
      </c>
      <c r="E4" s="200"/>
      <c r="F4" s="200"/>
      <c r="G4" s="200"/>
      <c r="H4" s="200"/>
      <c r="I4" s="200"/>
      <c r="J4" s="200"/>
      <c r="K4" s="200"/>
      <c r="L4" s="35"/>
      <c r="M4" s="35"/>
      <c r="N4" s="35"/>
      <c r="O4" s="35"/>
      <c r="P4" s="36"/>
    </row>
    <row r="5" spans="1:16" x14ac:dyDescent="0.2">
      <c r="A5" s="33"/>
      <c r="B5" s="33"/>
      <c r="C5" s="34" t="s">
        <v>18</v>
      </c>
      <c r="D5" s="200" t="s">
        <v>160</v>
      </c>
      <c r="E5" s="200"/>
      <c r="F5" s="200"/>
      <c r="G5" s="200"/>
      <c r="H5" s="200"/>
      <c r="I5" s="200"/>
      <c r="J5" s="200"/>
      <c r="K5" s="200"/>
      <c r="L5" s="35"/>
      <c r="M5" s="35"/>
      <c r="N5" s="35"/>
      <c r="O5" s="35"/>
      <c r="P5" s="36"/>
    </row>
    <row r="6" spans="1:16" x14ac:dyDescent="0.2">
      <c r="A6" s="33"/>
      <c r="B6" s="33"/>
      <c r="C6" s="37" t="s">
        <v>42</v>
      </c>
      <c r="D6" s="200" t="s">
        <v>161</v>
      </c>
      <c r="E6" s="200"/>
      <c r="F6" s="200"/>
      <c r="G6" s="200"/>
      <c r="H6" s="200"/>
      <c r="I6" s="200"/>
      <c r="J6" s="200"/>
      <c r="K6" s="200"/>
      <c r="L6" s="35"/>
      <c r="M6" s="35"/>
      <c r="N6" s="35"/>
      <c r="O6" s="35"/>
      <c r="P6" s="36"/>
    </row>
    <row r="7" spans="1:16" x14ac:dyDescent="0.2">
      <c r="A7" s="35"/>
      <c r="B7" s="35"/>
      <c r="C7" s="37" t="s">
        <v>43</v>
      </c>
      <c r="D7" s="200" t="s">
        <v>162</v>
      </c>
      <c r="E7" s="200"/>
      <c r="F7" s="200"/>
      <c r="G7" s="200"/>
      <c r="H7" s="200"/>
      <c r="I7" s="200"/>
      <c r="J7" s="200"/>
      <c r="K7" s="200"/>
      <c r="L7" s="35"/>
      <c r="M7" s="35"/>
      <c r="N7" s="35"/>
      <c r="O7" s="35"/>
      <c r="P7" s="36"/>
    </row>
    <row r="8" spans="1:16" x14ac:dyDescent="0.2">
      <c r="A8" s="35"/>
      <c r="B8" s="35"/>
      <c r="C8" s="99" t="s">
        <v>20</v>
      </c>
      <c r="D8" s="201"/>
      <c r="E8" s="201"/>
      <c r="F8" s="201"/>
      <c r="G8" s="201"/>
      <c r="H8" s="201"/>
      <c r="I8" s="201"/>
      <c r="J8" s="201"/>
      <c r="K8" s="201"/>
      <c r="L8" s="35"/>
      <c r="M8" s="35"/>
      <c r="N8" s="35"/>
      <c r="O8" s="35"/>
      <c r="P8" s="36"/>
    </row>
    <row r="9" spans="1:16" ht="15" customHeight="1" x14ac:dyDescent="0.2">
      <c r="A9" s="206" t="s">
        <v>163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</row>
    <row r="10" spans="1:16" x14ac:dyDescent="0.2">
      <c r="A10" s="35"/>
      <c r="B10" s="35"/>
      <c r="C10" s="35"/>
      <c r="D10" s="38"/>
      <c r="E10" s="110"/>
      <c r="F10" s="35"/>
      <c r="G10" s="35"/>
      <c r="H10" s="35"/>
      <c r="I10" s="35"/>
      <c r="J10" s="205" t="s">
        <v>44</v>
      </c>
      <c r="K10" s="205"/>
      <c r="L10" s="205"/>
      <c r="M10" s="205"/>
      <c r="N10" s="39">
        <f>P196</f>
        <v>0</v>
      </c>
      <c r="O10" s="35"/>
      <c r="P10" s="36"/>
    </row>
    <row r="11" spans="1:16" x14ac:dyDescent="0.2">
      <c r="A11" s="40"/>
      <c r="B11" s="33"/>
      <c r="C11" s="33"/>
      <c r="D11" s="33"/>
      <c r="E11" s="111"/>
      <c r="F11" s="33"/>
      <c r="G11" s="33"/>
      <c r="H11" s="33"/>
      <c r="I11" s="33"/>
      <c r="J11" s="33"/>
      <c r="K11" s="33"/>
      <c r="L11" s="207" t="s">
        <v>8</v>
      </c>
      <c r="M11" s="207"/>
      <c r="N11" s="199" t="s">
        <v>164</v>
      </c>
      <c r="O11" s="200"/>
      <c r="P11" s="33"/>
    </row>
    <row r="12" spans="1:16" ht="12" thickBot="1" x14ac:dyDescent="0.25">
      <c r="A12" s="40"/>
      <c r="B12" s="33"/>
      <c r="C12" s="33"/>
      <c r="D12" s="33"/>
      <c r="E12" s="111"/>
      <c r="F12" s="33"/>
      <c r="G12" s="33"/>
      <c r="H12" s="33"/>
      <c r="I12" s="33"/>
      <c r="J12" s="33"/>
      <c r="K12" s="33"/>
      <c r="L12" s="105"/>
      <c r="M12" s="105"/>
      <c r="N12" s="108"/>
      <c r="O12" s="108"/>
      <c r="P12" s="33"/>
    </row>
    <row r="13" spans="1:16" ht="12" thickBot="1" x14ac:dyDescent="0.25">
      <c r="A13" s="148" t="s">
        <v>24</v>
      </c>
      <c r="B13" s="184" t="s">
        <v>45</v>
      </c>
      <c r="C13" s="186" t="s">
        <v>46</v>
      </c>
      <c r="D13" s="188" t="s">
        <v>47</v>
      </c>
      <c r="E13" s="190" t="s">
        <v>48</v>
      </c>
      <c r="F13" s="195" t="s">
        <v>49</v>
      </c>
      <c r="G13" s="196"/>
      <c r="H13" s="196"/>
      <c r="I13" s="196"/>
      <c r="J13" s="196"/>
      <c r="K13" s="197"/>
      <c r="L13" s="198" t="s">
        <v>50</v>
      </c>
      <c r="M13" s="196"/>
      <c r="N13" s="196"/>
      <c r="O13" s="196"/>
      <c r="P13" s="197"/>
    </row>
    <row r="14" spans="1:16" ht="78.75" customHeight="1" thickBot="1" x14ac:dyDescent="0.25">
      <c r="A14" s="183"/>
      <c r="B14" s="185"/>
      <c r="C14" s="187"/>
      <c r="D14" s="189"/>
      <c r="E14" s="191"/>
      <c r="F14" s="42" t="s">
        <v>51</v>
      </c>
      <c r="G14" s="106" t="s">
        <v>56</v>
      </c>
      <c r="H14" s="106" t="s">
        <v>52</v>
      </c>
      <c r="I14" s="106" t="s">
        <v>53</v>
      </c>
      <c r="J14" s="106" t="s">
        <v>54</v>
      </c>
      <c r="K14" s="43" t="s">
        <v>55</v>
      </c>
      <c r="L14" s="44" t="s">
        <v>51</v>
      </c>
      <c r="M14" s="106" t="s">
        <v>52</v>
      </c>
      <c r="N14" s="106" t="s">
        <v>53</v>
      </c>
      <c r="O14" s="106" t="s">
        <v>54</v>
      </c>
      <c r="P14" s="43" t="s">
        <v>55</v>
      </c>
    </row>
    <row r="15" spans="1:16" x14ac:dyDescent="0.2">
      <c r="A15" s="60"/>
      <c r="B15" s="45"/>
      <c r="C15" s="46"/>
      <c r="D15" s="115"/>
      <c r="E15" s="116"/>
      <c r="F15" s="47"/>
      <c r="G15" s="48"/>
      <c r="H15" s="93">
        <v>0</v>
      </c>
      <c r="I15" s="93">
        <v>0</v>
      </c>
      <c r="J15" s="93">
        <v>0</v>
      </c>
      <c r="K15" s="49"/>
      <c r="L15" s="50"/>
      <c r="M15" s="48"/>
      <c r="N15" s="48"/>
      <c r="O15" s="48"/>
      <c r="P15" s="49"/>
    </row>
    <row r="16" spans="1:16" x14ac:dyDescent="0.2">
      <c r="A16" s="63">
        <v>1</v>
      </c>
      <c r="B16" s="51"/>
      <c r="C16" s="61" t="s">
        <v>62</v>
      </c>
      <c r="D16" s="19" t="s">
        <v>63</v>
      </c>
      <c r="E16" s="118">
        <v>1100.6500000000001</v>
      </c>
      <c r="F16" s="53"/>
      <c r="G16" s="54"/>
      <c r="H16" s="93"/>
      <c r="I16" s="93"/>
      <c r="J16" s="93"/>
      <c r="K16" s="55"/>
      <c r="L16" s="53"/>
      <c r="M16" s="54"/>
      <c r="N16" s="54"/>
      <c r="O16" s="54"/>
      <c r="P16" s="55"/>
    </row>
    <row r="17" spans="1:16" ht="22.5" x14ac:dyDescent="0.2">
      <c r="A17" s="63">
        <v>2</v>
      </c>
      <c r="B17" s="51"/>
      <c r="C17" s="61" t="s">
        <v>64</v>
      </c>
      <c r="D17" s="19" t="s">
        <v>63</v>
      </c>
      <c r="E17" s="20">
        <v>1100.6500000000001</v>
      </c>
      <c r="F17" s="53"/>
      <c r="G17" s="54"/>
      <c r="H17" s="93"/>
      <c r="I17" s="93"/>
      <c r="J17" s="93"/>
      <c r="K17" s="55"/>
      <c r="L17" s="53"/>
      <c r="M17" s="54"/>
      <c r="N17" s="54"/>
      <c r="O17" s="54"/>
      <c r="P17" s="55"/>
    </row>
    <row r="18" spans="1:16" ht="22.5" x14ac:dyDescent="0.2">
      <c r="A18" s="63">
        <v>3</v>
      </c>
      <c r="B18" s="51"/>
      <c r="C18" s="61" t="s">
        <v>65</v>
      </c>
      <c r="D18" s="117" t="s">
        <v>63</v>
      </c>
      <c r="E18" s="20">
        <v>1100.6500000000001</v>
      </c>
      <c r="F18" s="53"/>
      <c r="G18" s="54"/>
      <c r="H18" s="93"/>
      <c r="I18" s="93"/>
      <c r="J18" s="93"/>
      <c r="K18" s="55"/>
      <c r="L18" s="53"/>
      <c r="M18" s="54"/>
      <c r="N18" s="54"/>
      <c r="O18" s="54"/>
      <c r="P18" s="55"/>
    </row>
    <row r="19" spans="1:16" ht="33.75" x14ac:dyDescent="0.2">
      <c r="A19" s="63">
        <v>4</v>
      </c>
      <c r="B19" s="51"/>
      <c r="C19" s="51" t="s">
        <v>84</v>
      </c>
      <c r="D19" s="117" t="s">
        <v>63</v>
      </c>
      <c r="E19" s="118">
        <v>1100.6500000000001</v>
      </c>
      <c r="F19" s="53"/>
      <c r="G19" s="54"/>
      <c r="H19" s="93"/>
      <c r="I19" s="93"/>
      <c r="J19" s="93"/>
      <c r="K19" s="55"/>
      <c r="L19" s="53"/>
      <c r="M19" s="54"/>
      <c r="N19" s="54"/>
      <c r="O19" s="54"/>
      <c r="P19" s="55"/>
    </row>
    <row r="20" spans="1:16" x14ac:dyDescent="0.2">
      <c r="A20" s="63"/>
      <c r="B20" s="51"/>
      <c r="C20" s="51"/>
      <c r="D20" s="117"/>
      <c r="E20" s="118"/>
      <c r="F20" s="53"/>
      <c r="G20" s="54"/>
      <c r="H20" s="93"/>
      <c r="I20" s="93"/>
      <c r="J20" s="93"/>
      <c r="K20" s="55"/>
      <c r="L20" s="53"/>
      <c r="M20" s="54"/>
      <c r="N20" s="54"/>
      <c r="O20" s="54"/>
      <c r="P20" s="55"/>
    </row>
    <row r="21" spans="1:16" x14ac:dyDescent="0.2">
      <c r="A21" s="63"/>
      <c r="B21" s="51"/>
      <c r="C21" s="51"/>
      <c r="D21" s="117"/>
      <c r="E21" s="118"/>
      <c r="F21" s="53"/>
      <c r="G21" s="54"/>
      <c r="H21" s="93"/>
      <c r="I21" s="93"/>
      <c r="J21" s="93"/>
      <c r="K21" s="55"/>
      <c r="L21" s="53"/>
      <c r="M21" s="54"/>
      <c r="N21" s="54"/>
      <c r="O21" s="54"/>
      <c r="P21" s="55"/>
    </row>
    <row r="22" spans="1:16" x14ac:dyDescent="0.2">
      <c r="A22" s="63">
        <f>IF(E22&gt;0,IF(F22&gt;0,1+MAX($A$15:A19),0),0)</f>
        <v>0</v>
      </c>
      <c r="B22" s="51"/>
      <c r="C22" s="119" t="s">
        <v>154</v>
      </c>
      <c r="D22" s="18"/>
      <c r="E22" s="20"/>
      <c r="F22" s="53"/>
      <c r="G22" s="54"/>
      <c r="H22" s="93"/>
      <c r="I22" s="93"/>
      <c r="J22" s="93"/>
      <c r="K22" s="55"/>
      <c r="L22" s="53"/>
      <c r="M22" s="54"/>
      <c r="N22" s="54"/>
      <c r="O22" s="54"/>
      <c r="P22" s="55"/>
    </row>
    <row r="23" spans="1:16" ht="22.5" x14ac:dyDescent="0.2">
      <c r="A23" s="63">
        <v>5</v>
      </c>
      <c r="B23" s="51"/>
      <c r="C23" s="61" t="s">
        <v>85</v>
      </c>
      <c r="D23" s="18" t="s">
        <v>63</v>
      </c>
      <c r="E23" s="20">
        <v>915.25200000000007</v>
      </c>
      <c r="F23" s="53"/>
      <c r="G23" s="54"/>
      <c r="H23" s="121"/>
      <c r="I23" s="121"/>
      <c r="J23" s="121"/>
      <c r="K23" s="55"/>
      <c r="L23" s="53"/>
      <c r="M23" s="54"/>
      <c r="N23" s="54"/>
      <c r="O23" s="54"/>
      <c r="P23" s="55"/>
    </row>
    <row r="24" spans="1:16" x14ac:dyDescent="0.2">
      <c r="A24" s="63">
        <v>6</v>
      </c>
      <c r="B24" s="51"/>
      <c r="C24" s="61" t="s">
        <v>71</v>
      </c>
      <c r="D24" s="18" t="s">
        <v>63</v>
      </c>
      <c r="E24" s="20">
        <v>915.25200000000007</v>
      </c>
      <c r="F24" s="53"/>
      <c r="G24" s="54"/>
      <c r="H24" s="121"/>
      <c r="I24" s="121"/>
      <c r="J24" s="121"/>
      <c r="K24" s="55"/>
      <c r="L24" s="53"/>
      <c r="M24" s="54"/>
      <c r="N24" s="54"/>
      <c r="O24" s="54"/>
      <c r="P24" s="55"/>
    </row>
    <row r="25" spans="1:16" ht="22.5" x14ac:dyDescent="0.2">
      <c r="A25" s="63">
        <f>IF(E25&gt;0,IF(F25&gt;0,1+MAX($A$15:A24),0),0)</f>
        <v>0</v>
      </c>
      <c r="B25" s="51"/>
      <c r="C25" s="62" t="s">
        <v>72</v>
      </c>
      <c r="D25" s="18" t="s">
        <v>63</v>
      </c>
      <c r="E25" s="20">
        <v>970.16712000000007</v>
      </c>
      <c r="F25" s="53"/>
      <c r="G25" s="54"/>
      <c r="H25" s="121"/>
      <c r="I25" s="121"/>
      <c r="J25" s="121"/>
      <c r="K25" s="55"/>
      <c r="L25" s="53"/>
      <c r="M25" s="54"/>
      <c r="N25" s="54"/>
      <c r="O25" s="54"/>
      <c r="P25" s="55"/>
    </row>
    <row r="26" spans="1:16" ht="22.5" x14ac:dyDescent="0.2">
      <c r="A26" s="63">
        <f>IF(E26&gt;0,IF(F26&gt;0,1+MAX($A$15:A25),0),0)</f>
        <v>0</v>
      </c>
      <c r="B26" s="51"/>
      <c r="C26" s="62" t="s">
        <v>74</v>
      </c>
      <c r="D26" s="18" t="s">
        <v>73</v>
      </c>
      <c r="E26" s="20">
        <v>915.25200000000007</v>
      </c>
      <c r="F26" s="53"/>
      <c r="G26" s="54"/>
      <c r="H26" s="121"/>
      <c r="I26" s="121"/>
      <c r="J26" s="121"/>
      <c r="K26" s="55"/>
      <c r="L26" s="53"/>
      <c r="M26" s="54"/>
      <c r="N26" s="54"/>
      <c r="O26" s="54"/>
      <c r="P26" s="55"/>
    </row>
    <row r="27" spans="1:16" x14ac:dyDescent="0.2">
      <c r="A27" s="63">
        <f>IF(E27&gt;0,IF(F27&gt;0,1+MAX($A$15:A26),0),0)</f>
        <v>0</v>
      </c>
      <c r="B27" s="51"/>
      <c r="C27" s="62" t="s">
        <v>75</v>
      </c>
      <c r="D27" s="18" t="s">
        <v>63</v>
      </c>
      <c r="E27" s="20">
        <v>1098.3024</v>
      </c>
      <c r="F27" s="53"/>
      <c r="G27" s="54"/>
      <c r="H27" s="121"/>
      <c r="I27" s="121"/>
      <c r="J27" s="121"/>
      <c r="K27" s="55"/>
      <c r="L27" s="53"/>
      <c r="M27" s="54"/>
      <c r="N27" s="54"/>
      <c r="O27" s="54"/>
      <c r="P27" s="55"/>
    </row>
    <row r="28" spans="1:16" x14ac:dyDescent="0.2">
      <c r="A28" s="63">
        <v>7</v>
      </c>
      <c r="B28" s="51"/>
      <c r="C28" s="61" t="s">
        <v>76</v>
      </c>
      <c r="D28" s="18" t="s">
        <v>63</v>
      </c>
      <c r="E28" s="20">
        <v>915.25200000000007</v>
      </c>
      <c r="F28" s="53"/>
      <c r="G28" s="54"/>
      <c r="H28" s="121"/>
      <c r="I28" s="121"/>
      <c r="J28" s="121"/>
      <c r="K28" s="55"/>
      <c r="L28" s="53"/>
      <c r="M28" s="54"/>
      <c r="N28" s="54"/>
      <c r="O28" s="54"/>
      <c r="P28" s="55"/>
    </row>
    <row r="29" spans="1:16" x14ac:dyDescent="0.2">
      <c r="A29" s="63">
        <f>IF(E29&gt;0,IF(F29&gt;0,1+MAX($A$15:A28),0),0)</f>
        <v>0</v>
      </c>
      <c r="B29" s="51"/>
      <c r="C29" s="62" t="s">
        <v>77</v>
      </c>
      <c r="D29" s="18" t="s">
        <v>67</v>
      </c>
      <c r="E29" s="20">
        <v>3203.3820000000001</v>
      </c>
      <c r="F29" s="53"/>
      <c r="G29" s="54"/>
      <c r="H29" s="121"/>
      <c r="I29" s="121"/>
      <c r="J29" s="121"/>
      <c r="K29" s="55"/>
      <c r="L29" s="53"/>
      <c r="M29" s="54"/>
      <c r="N29" s="54"/>
      <c r="O29" s="54"/>
      <c r="P29" s="55"/>
    </row>
    <row r="30" spans="1:16" x14ac:dyDescent="0.2">
      <c r="A30" s="63">
        <v>8</v>
      </c>
      <c r="B30" s="51"/>
      <c r="C30" s="61" t="s">
        <v>78</v>
      </c>
      <c r="D30" s="18" t="s">
        <v>63</v>
      </c>
      <c r="E30" s="20">
        <v>915.25200000000007</v>
      </c>
      <c r="F30" s="53"/>
      <c r="G30" s="54"/>
      <c r="H30" s="121"/>
      <c r="I30" s="121"/>
      <c r="J30" s="121"/>
      <c r="K30" s="55"/>
      <c r="L30" s="53"/>
      <c r="M30" s="54"/>
      <c r="N30" s="54"/>
      <c r="O30" s="54"/>
      <c r="P30" s="55"/>
    </row>
    <row r="31" spans="1:16" x14ac:dyDescent="0.2">
      <c r="A31" s="63">
        <f>IF(E31&gt;0,IF(F31&gt;0,1+MAX($A$15:A30),0),0)</f>
        <v>0</v>
      </c>
      <c r="B31" s="51"/>
      <c r="C31" s="62" t="s">
        <v>77</v>
      </c>
      <c r="D31" s="18" t="s">
        <v>67</v>
      </c>
      <c r="E31" s="20">
        <v>15101.658000000001</v>
      </c>
      <c r="F31" s="53"/>
      <c r="G31" s="54"/>
      <c r="H31" s="121"/>
      <c r="I31" s="121"/>
      <c r="J31" s="121"/>
      <c r="K31" s="55"/>
      <c r="L31" s="53"/>
      <c r="M31" s="54"/>
      <c r="N31" s="54"/>
      <c r="O31" s="54"/>
      <c r="P31" s="55"/>
    </row>
    <row r="32" spans="1:16" x14ac:dyDescent="0.2">
      <c r="A32" s="63">
        <v>9</v>
      </c>
      <c r="B32" s="51"/>
      <c r="C32" s="61" t="s">
        <v>79</v>
      </c>
      <c r="D32" s="18" t="s">
        <v>63</v>
      </c>
      <c r="E32" s="20">
        <v>915.25200000000007</v>
      </c>
      <c r="F32" s="53"/>
      <c r="G32" s="54"/>
      <c r="H32" s="121"/>
      <c r="I32" s="121"/>
      <c r="J32" s="121"/>
      <c r="K32" s="55"/>
      <c r="L32" s="53"/>
      <c r="M32" s="54"/>
      <c r="N32" s="54"/>
      <c r="O32" s="54"/>
      <c r="P32" s="55"/>
    </row>
    <row r="33" spans="1:16" x14ac:dyDescent="0.2">
      <c r="A33" s="63">
        <f>IF(E33&gt;0,IF(F33&gt;0,1+MAX($A$15:A32),0),0)</f>
        <v>0</v>
      </c>
      <c r="B33" s="51"/>
      <c r="C33" s="62" t="s">
        <v>77</v>
      </c>
      <c r="D33" s="18" t="s">
        <v>67</v>
      </c>
      <c r="E33" s="20">
        <v>7322.0160000000005</v>
      </c>
      <c r="F33" s="53"/>
      <c r="G33" s="54"/>
      <c r="H33" s="121"/>
      <c r="I33" s="121"/>
      <c r="J33" s="121"/>
      <c r="K33" s="55"/>
      <c r="L33" s="53"/>
      <c r="M33" s="54"/>
      <c r="N33" s="54"/>
      <c r="O33" s="54"/>
      <c r="P33" s="55"/>
    </row>
    <row r="34" spans="1:16" x14ac:dyDescent="0.2">
      <c r="A34" s="63">
        <v>10</v>
      </c>
      <c r="B34" s="51"/>
      <c r="C34" s="61" t="s">
        <v>86</v>
      </c>
      <c r="D34" s="18" t="s">
        <v>63</v>
      </c>
      <c r="E34" s="20">
        <v>915.25200000000007</v>
      </c>
      <c r="F34" s="53"/>
      <c r="G34" s="54"/>
      <c r="H34" s="121"/>
      <c r="I34" s="121"/>
      <c r="J34" s="121"/>
      <c r="K34" s="55"/>
      <c r="L34" s="53"/>
      <c r="M34" s="54"/>
      <c r="N34" s="54"/>
      <c r="O34" s="54"/>
      <c r="P34" s="55"/>
    </row>
    <row r="35" spans="1:16" ht="22.5" x14ac:dyDescent="0.2">
      <c r="A35" s="63">
        <f>IF(E35&gt;0,IF(F35&gt;0,1+MAX($A$15:A34),0),0)</f>
        <v>0</v>
      </c>
      <c r="B35" s="51"/>
      <c r="C35" s="62" t="s">
        <v>80</v>
      </c>
      <c r="D35" s="18" t="s">
        <v>67</v>
      </c>
      <c r="E35" s="20">
        <v>3789.1432799999998</v>
      </c>
      <c r="F35" s="53"/>
      <c r="G35" s="54"/>
      <c r="H35" s="121"/>
      <c r="I35" s="121"/>
      <c r="J35" s="121"/>
      <c r="K35" s="55"/>
      <c r="L35" s="53"/>
      <c r="M35" s="54"/>
      <c r="N35" s="54"/>
      <c r="O35" s="54"/>
      <c r="P35" s="55"/>
    </row>
    <row r="36" spans="1:16" x14ac:dyDescent="0.2">
      <c r="A36" s="63">
        <v>11</v>
      </c>
      <c r="B36" s="51"/>
      <c r="C36" s="61" t="s">
        <v>87</v>
      </c>
      <c r="D36" s="18" t="s">
        <v>63</v>
      </c>
      <c r="E36" s="20">
        <v>915.25200000000007</v>
      </c>
      <c r="F36" s="53"/>
      <c r="G36" s="54"/>
      <c r="H36" s="121"/>
      <c r="I36" s="121"/>
      <c r="J36" s="121"/>
      <c r="K36" s="55"/>
      <c r="L36" s="53"/>
      <c r="M36" s="54"/>
      <c r="N36" s="54"/>
      <c r="O36" s="54"/>
      <c r="P36" s="55"/>
    </row>
    <row r="37" spans="1:16" x14ac:dyDescent="0.2">
      <c r="A37" s="63">
        <f>IF(E37&gt;0,IF(F37&gt;0,1+MAX($A$15:A36),0),0)</f>
        <v>0</v>
      </c>
      <c r="B37" s="51"/>
      <c r="C37" s="62" t="s">
        <v>81</v>
      </c>
      <c r="D37" s="18" t="s">
        <v>67</v>
      </c>
      <c r="E37" s="20">
        <v>201.35544000000002</v>
      </c>
      <c r="F37" s="53"/>
      <c r="G37" s="54"/>
      <c r="H37" s="121"/>
      <c r="I37" s="121"/>
      <c r="J37" s="121"/>
      <c r="K37" s="55"/>
      <c r="L37" s="53"/>
      <c r="M37" s="54"/>
      <c r="N37" s="54"/>
      <c r="O37" s="54"/>
      <c r="P37" s="55"/>
    </row>
    <row r="38" spans="1:16" x14ac:dyDescent="0.2">
      <c r="A38" s="63">
        <v>12</v>
      </c>
      <c r="B38" s="51"/>
      <c r="C38" s="61" t="s">
        <v>88</v>
      </c>
      <c r="D38" s="18" t="s">
        <v>63</v>
      </c>
      <c r="E38" s="20">
        <v>915.25200000000007</v>
      </c>
      <c r="F38" s="53"/>
      <c r="G38" s="54"/>
      <c r="H38" s="121"/>
      <c r="I38" s="121"/>
      <c r="J38" s="121"/>
      <c r="K38" s="55"/>
      <c r="L38" s="53"/>
      <c r="M38" s="54"/>
      <c r="N38" s="54"/>
      <c r="O38" s="54"/>
      <c r="P38" s="55"/>
    </row>
    <row r="39" spans="1:16" x14ac:dyDescent="0.2">
      <c r="A39" s="63">
        <f>IF(E39&gt;0,IF(F39&gt;0,1+MAX($A$15:A38),0),0)</f>
        <v>0</v>
      </c>
      <c r="B39" s="51"/>
      <c r="C39" s="62" t="s">
        <v>82</v>
      </c>
      <c r="D39" s="18" t="s">
        <v>67</v>
      </c>
      <c r="E39" s="20">
        <v>384.40584000000001</v>
      </c>
      <c r="F39" s="53"/>
      <c r="G39" s="54"/>
      <c r="H39" s="121"/>
      <c r="I39" s="121"/>
      <c r="J39" s="121"/>
      <c r="K39" s="55"/>
      <c r="L39" s="53"/>
      <c r="M39" s="54"/>
      <c r="N39" s="54"/>
      <c r="O39" s="54"/>
      <c r="P39" s="55"/>
    </row>
    <row r="40" spans="1:16" x14ac:dyDescent="0.2">
      <c r="A40" s="63">
        <f>IF(E40&gt;0,IF(F40&gt;0,1+MAX($A$15:A39),0),0)</f>
        <v>0</v>
      </c>
      <c r="B40" s="51"/>
      <c r="C40" s="51"/>
      <c r="D40" s="117"/>
      <c r="E40" s="118"/>
      <c r="F40" s="53"/>
      <c r="G40" s="54"/>
      <c r="H40" s="121"/>
      <c r="I40" s="121"/>
      <c r="J40" s="121"/>
      <c r="K40" s="55"/>
      <c r="L40" s="53"/>
      <c r="M40" s="54"/>
      <c r="N40" s="54"/>
      <c r="O40" s="54"/>
      <c r="P40" s="55"/>
    </row>
    <row r="41" spans="1:16" x14ac:dyDescent="0.2">
      <c r="A41" s="63">
        <f>IF(E41&gt;0,IF(F41&gt;0,1+MAX($A$15:A40),0),0)</f>
        <v>0</v>
      </c>
      <c r="B41" s="51"/>
      <c r="C41" s="119" t="s">
        <v>89</v>
      </c>
      <c r="D41" s="18"/>
      <c r="E41" s="20"/>
      <c r="F41" s="53"/>
      <c r="G41" s="54"/>
      <c r="H41" s="121"/>
      <c r="I41" s="121"/>
      <c r="J41" s="121"/>
      <c r="K41" s="55"/>
      <c r="L41" s="53"/>
      <c r="M41" s="54"/>
      <c r="N41" s="54"/>
      <c r="O41" s="54"/>
      <c r="P41" s="55"/>
    </row>
    <row r="42" spans="1:16" ht="22.5" x14ac:dyDescent="0.2">
      <c r="A42" s="63">
        <v>13</v>
      </c>
      <c r="B42" s="51"/>
      <c r="C42" s="61" t="s">
        <v>85</v>
      </c>
      <c r="D42" s="18" t="s">
        <v>63</v>
      </c>
      <c r="E42" s="20">
        <v>23.67</v>
      </c>
      <c r="F42" s="53"/>
      <c r="G42" s="54"/>
      <c r="H42" s="121"/>
      <c r="I42" s="121"/>
      <c r="J42" s="121"/>
      <c r="K42" s="55"/>
      <c r="L42" s="53"/>
      <c r="M42" s="54"/>
      <c r="N42" s="54"/>
      <c r="O42" s="54"/>
      <c r="P42" s="55"/>
    </row>
    <row r="43" spans="1:16" x14ac:dyDescent="0.2">
      <c r="A43" s="63">
        <v>14</v>
      </c>
      <c r="B43" s="51"/>
      <c r="C43" s="61" t="s">
        <v>71</v>
      </c>
      <c r="D43" s="18" t="s">
        <v>63</v>
      </c>
      <c r="E43" s="20">
        <v>23.67</v>
      </c>
      <c r="F43" s="53"/>
      <c r="G43" s="54"/>
      <c r="H43" s="121"/>
      <c r="I43" s="121"/>
      <c r="J43" s="121"/>
      <c r="K43" s="55"/>
      <c r="L43" s="53"/>
      <c r="M43" s="54"/>
      <c r="N43" s="54"/>
      <c r="O43" s="54"/>
      <c r="P43" s="55"/>
    </row>
    <row r="44" spans="1:16" ht="22.5" x14ac:dyDescent="0.2">
      <c r="A44" s="63">
        <f>IF(E44&gt;0,IF(F44&gt;0,1+MAX($A$15:A43),0),0)</f>
        <v>0</v>
      </c>
      <c r="B44" s="51"/>
      <c r="C44" s="62" t="s">
        <v>83</v>
      </c>
      <c r="D44" s="18" t="s">
        <v>63</v>
      </c>
      <c r="E44" s="20">
        <v>25.090200000000003</v>
      </c>
      <c r="F44" s="53"/>
      <c r="G44" s="54"/>
      <c r="H44" s="121"/>
      <c r="I44" s="121"/>
      <c r="J44" s="121"/>
      <c r="K44" s="55"/>
      <c r="L44" s="53"/>
      <c r="M44" s="54"/>
      <c r="N44" s="54"/>
      <c r="O44" s="54"/>
      <c r="P44" s="55"/>
    </row>
    <row r="45" spans="1:16" ht="22.5" x14ac:dyDescent="0.2">
      <c r="A45" s="63">
        <f>IF(E45&gt;0,IF(F45&gt;0,1+MAX($A$15:A44),0),0)</f>
        <v>0</v>
      </c>
      <c r="B45" s="51"/>
      <c r="C45" s="62" t="s">
        <v>74</v>
      </c>
      <c r="D45" s="18" t="s">
        <v>73</v>
      </c>
      <c r="E45" s="20">
        <v>23.67</v>
      </c>
      <c r="F45" s="53"/>
      <c r="G45" s="54"/>
      <c r="H45" s="121"/>
      <c r="I45" s="121"/>
      <c r="J45" s="121"/>
      <c r="K45" s="55"/>
      <c r="L45" s="53"/>
      <c r="M45" s="54"/>
      <c r="N45" s="54"/>
      <c r="O45" s="54"/>
      <c r="P45" s="55"/>
    </row>
    <row r="46" spans="1:16" x14ac:dyDescent="0.2">
      <c r="A46" s="63">
        <f>IF(E46&gt;0,IF(F46&gt;0,1+MAX($A$15:A45),0),0)</f>
        <v>0</v>
      </c>
      <c r="B46" s="51"/>
      <c r="C46" s="62" t="s">
        <v>75</v>
      </c>
      <c r="D46" s="18" t="s">
        <v>63</v>
      </c>
      <c r="E46" s="20">
        <v>28.404</v>
      </c>
      <c r="F46" s="53"/>
      <c r="G46" s="54"/>
      <c r="H46" s="121"/>
      <c r="I46" s="121"/>
      <c r="J46" s="121"/>
      <c r="K46" s="55"/>
      <c r="L46" s="53"/>
      <c r="M46" s="54"/>
      <c r="N46" s="54"/>
      <c r="O46" s="54"/>
      <c r="P46" s="55"/>
    </row>
    <row r="47" spans="1:16" x14ac:dyDescent="0.2">
      <c r="A47" s="63">
        <v>15</v>
      </c>
      <c r="B47" s="51"/>
      <c r="C47" s="61" t="s">
        <v>76</v>
      </c>
      <c r="D47" s="18" t="s">
        <v>63</v>
      </c>
      <c r="E47" s="20">
        <v>23.67</v>
      </c>
      <c r="F47" s="53"/>
      <c r="G47" s="54"/>
      <c r="H47" s="121"/>
      <c r="I47" s="121"/>
      <c r="J47" s="121"/>
      <c r="K47" s="55"/>
      <c r="L47" s="53"/>
      <c r="M47" s="54"/>
      <c r="N47" s="54"/>
      <c r="O47" s="54"/>
      <c r="P47" s="55"/>
    </row>
    <row r="48" spans="1:16" x14ac:dyDescent="0.2">
      <c r="A48" s="63">
        <f>IF(E48&gt;0,IF(F48&gt;0,1+MAX($A$15:A47),0),0)</f>
        <v>0</v>
      </c>
      <c r="B48" s="51"/>
      <c r="C48" s="62" t="s">
        <v>77</v>
      </c>
      <c r="D48" s="18" t="s">
        <v>67</v>
      </c>
      <c r="E48" s="20">
        <v>82.844999999999999</v>
      </c>
      <c r="F48" s="53"/>
      <c r="G48" s="54"/>
      <c r="H48" s="121"/>
      <c r="I48" s="121"/>
      <c r="J48" s="121"/>
      <c r="K48" s="55"/>
      <c r="L48" s="53"/>
      <c r="M48" s="54"/>
      <c r="N48" s="54"/>
      <c r="O48" s="54"/>
      <c r="P48" s="55"/>
    </row>
    <row r="49" spans="1:16" x14ac:dyDescent="0.2">
      <c r="A49" s="63">
        <v>16</v>
      </c>
      <c r="B49" s="51"/>
      <c r="C49" s="61" t="s">
        <v>78</v>
      </c>
      <c r="D49" s="18" t="s">
        <v>63</v>
      </c>
      <c r="E49" s="20">
        <v>23.67</v>
      </c>
      <c r="F49" s="53"/>
      <c r="G49" s="54"/>
      <c r="H49" s="121"/>
      <c r="I49" s="121"/>
      <c r="J49" s="121"/>
      <c r="K49" s="55"/>
      <c r="L49" s="53"/>
      <c r="M49" s="54"/>
      <c r="N49" s="54"/>
      <c r="O49" s="54"/>
      <c r="P49" s="55"/>
    </row>
    <row r="50" spans="1:16" x14ac:dyDescent="0.2">
      <c r="A50" s="63">
        <f>IF(E50&gt;0,IF(F50&gt;0,1+MAX($A$15:A49),0),0)</f>
        <v>0</v>
      </c>
      <c r="B50" s="51"/>
      <c r="C50" s="62" t="s">
        <v>77</v>
      </c>
      <c r="D50" s="18" t="s">
        <v>67</v>
      </c>
      <c r="E50" s="20">
        <v>390.55500000000001</v>
      </c>
      <c r="F50" s="53"/>
      <c r="G50" s="54"/>
      <c r="H50" s="121"/>
      <c r="I50" s="121"/>
      <c r="J50" s="121"/>
      <c r="K50" s="55"/>
      <c r="L50" s="53"/>
      <c r="M50" s="54"/>
      <c r="N50" s="54"/>
      <c r="O50" s="54"/>
      <c r="P50" s="55"/>
    </row>
    <row r="51" spans="1:16" x14ac:dyDescent="0.2">
      <c r="A51" s="63">
        <v>17</v>
      </c>
      <c r="B51" s="51"/>
      <c r="C51" s="61" t="s">
        <v>79</v>
      </c>
      <c r="D51" s="18" t="s">
        <v>63</v>
      </c>
      <c r="E51" s="20">
        <v>23.67</v>
      </c>
      <c r="F51" s="53"/>
      <c r="G51" s="54"/>
      <c r="H51" s="121"/>
      <c r="I51" s="121"/>
      <c r="J51" s="121"/>
      <c r="K51" s="55"/>
      <c r="L51" s="53"/>
      <c r="M51" s="54"/>
      <c r="N51" s="54"/>
      <c r="O51" s="54"/>
      <c r="P51" s="55"/>
    </row>
    <row r="52" spans="1:16" x14ac:dyDescent="0.2">
      <c r="A52" s="63">
        <f>IF(E52&gt;0,IF(F52&gt;0,1+MAX($A$15:A51),0),0)</f>
        <v>0</v>
      </c>
      <c r="B52" s="51"/>
      <c r="C52" s="62" t="s">
        <v>77</v>
      </c>
      <c r="D52" s="18" t="s">
        <v>67</v>
      </c>
      <c r="E52" s="20">
        <v>189.36</v>
      </c>
      <c r="F52" s="53"/>
      <c r="G52" s="54"/>
      <c r="H52" s="121"/>
      <c r="I52" s="121"/>
      <c r="J52" s="121"/>
      <c r="K52" s="55"/>
      <c r="L52" s="53"/>
      <c r="M52" s="54"/>
      <c r="N52" s="54"/>
      <c r="O52" s="54"/>
      <c r="P52" s="55"/>
    </row>
    <row r="53" spans="1:16" x14ac:dyDescent="0.2">
      <c r="A53" s="63">
        <v>18</v>
      </c>
      <c r="B53" s="51"/>
      <c r="C53" s="61" t="s">
        <v>86</v>
      </c>
      <c r="D53" s="18" t="s">
        <v>63</v>
      </c>
      <c r="E53" s="20">
        <v>23.67</v>
      </c>
      <c r="F53" s="53"/>
      <c r="G53" s="54"/>
      <c r="H53" s="121"/>
      <c r="I53" s="121"/>
      <c r="J53" s="121"/>
      <c r="K53" s="55"/>
      <c r="L53" s="53"/>
      <c r="M53" s="54"/>
      <c r="N53" s="54"/>
      <c r="O53" s="54"/>
      <c r="P53" s="55"/>
    </row>
    <row r="54" spans="1:16" ht="22.5" x14ac:dyDescent="0.2">
      <c r="A54" s="63">
        <f>IF(E54&gt;0,IF(F54&gt;0,1+MAX($A$15:A53),0),0)</f>
        <v>0</v>
      </c>
      <c r="B54" s="51"/>
      <c r="C54" s="62" t="s">
        <v>80</v>
      </c>
      <c r="D54" s="18" t="s">
        <v>67</v>
      </c>
      <c r="E54" s="20">
        <v>97.993799999999993</v>
      </c>
      <c r="F54" s="53"/>
      <c r="G54" s="54"/>
      <c r="H54" s="121"/>
      <c r="I54" s="121"/>
      <c r="J54" s="121"/>
      <c r="K54" s="55"/>
      <c r="L54" s="53"/>
      <c r="M54" s="54"/>
      <c r="N54" s="54"/>
      <c r="O54" s="54"/>
      <c r="P54" s="55"/>
    </row>
    <row r="55" spans="1:16" x14ac:dyDescent="0.2">
      <c r="A55" s="63">
        <v>19</v>
      </c>
      <c r="B55" s="51"/>
      <c r="C55" s="61" t="s">
        <v>87</v>
      </c>
      <c r="D55" s="18" t="s">
        <v>63</v>
      </c>
      <c r="E55" s="20">
        <v>23.67</v>
      </c>
      <c r="F55" s="53"/>
      <c r="G55" s="54"/>
      <c r="H55" s="121"/>
      <c r="I55" s="121"/>
      <c r="J55" s="121"/>
      <c r="K55" s="55"/>
      <c r="L55" s="53"/>
      <c r="M55" s="54"/>
      <c r="N55" s="54"/>
      <c r="O55" s="54"/>
      <c r="P55" s="55"/>
    </row>
    <row r="56" spans="1:16" x14ac:dyDescent="0.2">
      <c r="A56" s="63">
        <f>IF(E56&gt;0,IF(F56&gt;0,1+MAX($A$15:A55),0),0)</f>
        <v>0</v>
      </c>
      <c r="B56" s="51"/>
      <c r="C56" s="62" t="s">
        <v>81</v>
      </c>
      <c r="D56" s="18" t="s">
        <v>67</v>
      </c>
      <c r="E56" s="20">
        <v>5.2074000000000007</v>
      </c>
      <c r="F56" s="53"/>
      <c r="G56" s="54"/>
      <c r="H56" s="121"/>
      <c r="I56" s="121"/>
      <c r="J56" s="121"/>
      <c r="K56" s="55"/>
      <c r="L56" s="53"/>
      <c r="M56" s="54"/>
      <c r="N56" s="54"/>
      <c r="O56" s="54"/>
      <c r="P56" s="55"/>
    </row>
    <row r="57" spans="1:16" x14ac:dyDescent="0.2">
      <c r="A57" s="63">
        <v>20</v>
      </c>
      <c r="B57" s="51"/>
      <c r="C57" s="61" t="s">
        <v>88</v>
      </c>
      <c r="D57" s="18" t="s">
        <v>63</v>
      </c>
      <c r="E57" s="20">
        <v>23.67</v>
      </c>
      <c r="F57" s="53"/>
      <c r="G57" s="54"/>
      <c r="H57" s="121"/>
      <c r="I57" s="121"/>
      <c r="J57" s="121"/>
      <c r="K57" s="55"/>
      <c r="L57" s="53"/>
      <c r="M57" s="54"/>
      <c r="N57" s="54"/>
      <c r="O57" s="54"/>
      <c r="P57" s="55"/>
    </row>
    <row r="58" spans="1:16" x14ac:dyDescent="0.2">
      <c r="A58" s="63">
        <f>IF(E58&gt;0,IF(F58&gt;0,1+MAX($A$15:A57),0),0)</f>
        <v>0</v>
      </c>
      <c r="B58" s="51"/>
      <c r="C58" s="62" t="s">
        <v>82</v>
      </c>
      <c r="D58" s="18" t="s">
        <v>67</v>
      </c>
      <c r="E58" s="20">
        <v>9.9413999999999998</v>
      </c>
      <c r="F58" s="53"/>
      <c r="G58" s="54"/>
      <c r="H58" s="121"/>
      <c r="I58" s="121"/>
      <c r="J58" s="121"/>
      <c r="K58" s="55"/>
      <c r="L58" s="53"/>
      <c r="M58" s="54"/>
      <c r="N58" s="54"/>
      <c r="O58" s="54"/>
      <c r="P58" s="55"/>
    </row>
    <row r="59" spans="1:16" x14ac:dyDescent="0.2">
      <c r="A59" s="63">
        <f>IF(E59&gt;0,IF(F59&gt;0,1+MAX($A$15:A58),0),0)</f>
        <v>0</v>
      </c>
      <c r="B59" s="51"/>
      <c r="C59" s="61"/>
      <c r="D59" s="18"/>
      <c r="E59" s="20"/>
      <c r="F59" s="53"/>
      <c r="G59" s="54"/>
      <c r="H59" s="121"/>
      <c r="I59" s="121"/>
      <c r="J59" s="121"/>
      <c r="K59" s="55"/>
      <c r="L59" s="53"/>
      <c r="M59" s="54"/>
      <c r="N59" s="54"/>
      <c r="O59" s="54"/>
      <c r="P59" s="55"/>
    </row>
    <row r="60" spans="1:16" x14ac:dyDescent="0.2">
      <c r="A60" s="63">
        <f>IF(E60&gt;0,IF(F60&gt;0,1+MAX($A$15:A59),0),0)</f>
        <v>0</v>
      </c>
      <c r="B60" s="51"/>
      <c r="C60" s="119" t="s">
        <v>70</v>
      </c>
      <c r="D60" s="18"/>
      <c r="E60" s="20"/>
      <c r="F60" s="53"/>
      <c r="G60" s="54"/>
      <c r="H60" s="121"/>
      <c r="I60" s="121"/>
      <c r="J60" s="121"/>
      <c r="K60" s="55"/>
      <c r="L60" s="53"/>
      <c r="M60" s="54"/>
      <c r="N60" s="54"/>
      <c r="O60" s="54"/>
      <c r="P60" s="55"/>
    </row>
    <row r="61" spans="1:16" ht="22.5" x14ac:dyDescent="0.2">
      <c r="A61" s="63">
        <v>21</v>
      </c>
      <c r="B61" s="51"/>
      <c r="C61" s="61" t="s">
        <v>85</v>
      </c>
      <c r="D61" s="18" t="s">
        <v>63</v>
      </c>
      <c r="E61" s="20">
        <v>161.72799999999998</v>
      </c>
      <c r="F61" s="53"/>
      <c r="G61" s="54"/>
      <c r="H61" s="121"/>
      <c r="I61" s="121"/>
      <c r="J61" s="121"/>
      <c r="K61" s="55"/>
      <c r="L61" s="53"/>
      <c r="M61" s="54"/>
      <c r="N61" s="54"/>
      <c r="O61" s="54"/>
      <c r="P61" s="55"/>
    </row>
    <row r="62" spans="1:16" x14ac:dyDescent="0.2">
      <c r="A62" s="63">
        <v>22</v>
      </c>
      <c r="B62" s="51"/>
      <c r="C62" s="61" t="s">
        <v>71</v>
      </c>
      <c r="D62" s="18" t="s">
        <v>63</v>
      </c>
      <c r="E62" s="20">
        <v>161.72799999999998</v>
      </c>
      <c r="F62" s="53"/>
      <c r="G62" s="54"/>
      <c r="H62" s="121"/>
      <c r="I62" s="121"/>
      <c r="J62" s="121"/>
      <c r="K62" s="55"/>
      <c r="L62" s="53"/>
      <c r="M62" s="54"/>
      <c r="N62" s="54"/>
      <c r="O62" s="54"/>
      <c r="P62" s="55"/>
    </row>
    <row r="63" spans="1:16" ht="22.5" x14ac:dyDescent="0.2">
      <c r="A63" s="63">
        <f>IF(E63&gt;0,IF(F63&gt;0,1+MAX($A$15:A62),0),0)</f>
        <v>0</v>
      </c>
      <c r="B63" s="51"/>
      <c r="C63" s="62" t="s">
        <v>90</v>
      </c>
      <c r="D63" s="18" t="s">
        <v>63</v>
      </c>
      <c r="E63" s="20">
        <v>185.98719999999997</v>
      </c>
      <c r="F63" s="53"/>
      <c r="G63" s="54"/>
      <c r="H63" s="121"/>
      <c r="I63" s="121"/>
      <c r="J63" s="121"/>
      <c r="K63" s="55"/>
      <c r="L63" s="53"/>
      <c r="M63" s="54"/>
      <c r="N63" s="54"/>
      <c r="O63" s="54"/>
      <c r="P63" s="55"/>
    </row>
    <row r="64" spans="1:16" ht="22.5" x14ac:dyDescent="0.2">
      <c r="A64" s="63">
        <f>IF(E64&gt;0,IF(F64&gt;0,1+MAX($A$15:A63),0),0)</f>
        <v>0</v>
      </c>
      <c r="B64" s="51"/>
      <c r="C64" s="62" t="s">
        <v>74</v>
      </c>
      <c r="D64" s="18" t="s">
        <v>73</v>
      </c>
      <c r="E64" s="20">
        <v>161.72799999999998</v>
      </c>
      <c r="F64" s="53"/>
      <c r="G64" s="54"/>
      <c r="H64" s="121"/>
      <c r="I64" s="121"/>
      <c r="J64" s="121"/>
      <c r="K64" s="55"/>
      <c r="L64" s="53"/>
      <c r="M64" s="54"/>
      <c r="N64" s="54"/>
      <c r="O64" s="54"/>
      <c r="P64" s="55"/>
    </row>
    <row r="65" spans="1:16" x14ac:dyDescent="0.2">
      <c r="A65" s="63">
        <f>IF(E65&gt;0,IF(F65&gt;0,1+MAX($A$15:A64),0),0)</f>
        <v>0</v>
      </c>
      <c r="B65" s="51"/>
      <c r="C65" s="62" t="s">
        <v>75</v>
      </c>
      <c r="D65" s="18" t="s">
        <v>63</v>
      </c>
      <c r="E65" s="20">
        <v>194.07359999999997</v>
      </c>
      <c r="F65" s="53"/>
      <c r="G65" s="54"/>
      <c r="H65" s="121"/>
      <c r="I65" s="121"/>
      <c r="J65" s="121"/>
      <c r="K65" s="55"/>
      <c r="L65" s="53"/>
      <c r="M65" s="54"/>
      <c r="N65" s="54"/>
      <c r="O65" s="54"/>
      <c r="P65" s="55"/>
    </row>
    <row r="66" spans="1:16" x14ac:dyDescent="0.2">
      <c r="A66" s="63">
        <f>IF(E66&gt;0,IF(F66&gt;0,1+MAX($A$15:A65),0),0)</f>
        <v>0</v>
      </c>
      <c r="B66" s="51"/>
      <c r="C66" s="62" t="s">
        <v>69</v>
      </c>
      <c r="D66" s="18" t="s">
        <v>67</v>
      </c>
      <c r="E66" s="20">
        <v>970.36799999999994</v>
      </c>
      <c r="F66" s="53"/>
      <c r="G66" s="54"/>
      <c r="H66" s="121"/>
      <c r="I66" s="121"/>
      <c r="J66" s="121"/>
      <c r="K66" s="55"/>
      <c r="L66" s="53"/>
      <c r="M66" s="54"/>
      <c r="N66" s="54"/>
      <c r="O66" s="54"/>
      <c r="P66" s="55"/>
    </row>
    <row r="67" spans="1:16" x14ac:dyDescent="0.2">
      <c r="A67" s="63">
        <v>23</v>
      </c>
      <c r="B67" s="51"/>
      <c r="C67" s="61" t="s">
        <v>76</v>
      </c>
      <c r="D67" s="18" t="s">
        <v>63</v>
      </c>
      <c r="E67" s="20">
        <v>161.72799999999998</v>
      </c>
      <c r="F67" s="53"/>
      <c r="G67" s="54"/>
      <c r="H67" s="121"/>
      <c r="I67" s="121"/>
      <c r="J67" s="121"/>
      <c r="K67" s="55"/>
      <c r="L67" s="53"/>
      <c r="M67" s="54"/>
      <c r="N67" s="54"/>
      <c r="O67" s="54"/>
      <c r="P67" s="55"/>
    </row>
    <row r="68" spans="1:16" x14ac:dyDescent="0.2">
      <c r="A68" s="63">
        <f>IF(E68&gt;0,IF(F68&gt;0,1+MAX($A$15:A67),0),0)</f>
        <v>0</v>
      </c>
      <c r="B68" s="51"/>
      <c r="C68" s="62" t="s">
        <v>77</v>
      </c>
      <c r="D68" s="18" t="s">
        <v>67</v>
      </c>
      <c r="E68" s="20">
        <v>566.04799999999989</v>
      </c>
      <c r="F68" s="53"/>
      <c r="G68" s="54"/>
      <c r="H68" s="121"/>
      <c r="I68" s="121"/>
      <c r="J68" s="121"/>
      <c r="K68" s="55"/>
      <c r="L68" s="53"/>
      <c r="M68" s="54"/>
      <c r="N68" s="54"/>
      <c r="O68" s="54"/>
      <c r="P68" s="55"/>
    </row>
    <row r="69" spans="1:16" x14ac:dyDescent="0.2">
      <c r="A69" s="63">
        <v>24</v>
      </c>
      <c r="B69" s="51"/>
      <c r="C69" s="61" t="s">
        <v>78</v>
      </c>
      <c r="D69" s="18" t="s">
        <v>63</v>
      </c>
      <c r="E69" s="20">
        <v>161.72799999999998</v>
      </c>
      <c r="F69" s="53"/>
      <c r="G69" s="54"/>
      <c r="H69" s="121"/>
      <c r="I69" s="121"/>
      <c r="J69" s="121"/>
      <c r="K69" s="55"/>
      <c r="L69" s="53"/>
      <c r="M69" s="54"/>
      <c r="N69" s="54"/>
      <c r="O69" s="54"/>
      <c r="P69" s="55"/>
    </row>
    <row r="70" spans="1:16" x14ac:dyDescent="0.2">
      <c r="A70" s="63">
        <f>IF(E70&gt;0,IF(F70&gt;0,1+MAX($A$15:A69),0),0)</f>
        <v>0</v>
      </c>
      <c r="B70" s="51"/>
      <c r="C70" s="62" t="s">
        <v>77</v>
      </c>
      <c r="D70" s="18" t="s">
        <v>67</v>
      </c>
      <c r="E70" s="20">
        <v>2668.5119999999997</v>
      </c>
      <c r="F70" s="53"/>
      <c r="G70" s="54"/>
      <c r="H70" s="121"/>
      <c r="I70" s="121"/>
      <c r="J70" s="121"/>
      <c r="K70" s="55"/>
      <c r="L70" s="53"/>
      <c r="M70" s="54"/>
      <c r="N70" s="54"/>
      <c r="O70" s="54"/>
      <c r="P70" s="55"/>
    </row>
    <row r="71" spans="1:16" x14ac:dyDescent="0.2">
      <c r="A71" s="63">
        <v>25</v>
      </c>
      <c r="B71" s="51"/>
      <c r="C71" s="61" t="s">
        <v>79</v>
      </c>
      <c r="D71" s="18" t="s">
        <v>63</v>
      </c>
      <c r="E71" s="20">
        <v>161.72799999999998</v>
      </c>
      <c r="F71" s="53"/>
      <c r="G71" s="54"/>
      <c r="H71" s="121"/>
      <c r="I71" s="121"/>
      <c r="J71" s="121"/>
      <c r="K71" s="55"/>
      <c r="L71" s="53"/>
      <c r="M71" s="54"/>
      <c r="N71" s="54"/>
      <c r="O71" s="54"/>
      <c r="P71" s="55"/>
    </row>
    <row r="72" spans="1:16" x14ac:dyDescent="0.2">
      <c r="A72" s="63">
        <f>IF(E72&gt;0,IF(F72&gt;0,1+MAX($A$15:A71),0),0)</f>
        <v>0</v>
      </c>
      <c r="B72" s="51"/>
      <c r="C72" s="62" t="s">
        <v>77</v>
      </c>
      <c r="D72" s="18" t="s">
        <v>67</v>
      </c>
      <c r="E72" s="20">
        <v>1293.8239999999998</v>
      </c>
      <c r="F72" s="53"/>
      <c r="G72" s="54"/>
      <c r="H72" s="121"/>
      <c r="I72" s="121"/>
      <c r="J72" s="121"/>
      <c r="K72" s="55"/>
      <c r="L72" s="53"/>
      <c r="M72" s="54"/>
      <c r="N72" s="54"/>
      <c r="O72" s="54"/>
      <c r="P72" s="55"/>
    </row>
    <row r="73" spans="1:16" x14ac:dyDescent="0.2">
      <c r="A73" s="63">
        <v>26</v>
      </c>
      <c r="B73" s="51"/>
      <c r="C73" s="61" t="s">
        <v>86</v>
      </c>
      <c r="D73" s="18" t="s">
        <v>63</v>
      </c>
      <c r="E73" s="20">
        <v>161.72799999999998</v>
      </c>
      <c r="F73" s="53"/>
      <c r="G73" s="54"/>
      <c r="H73" s="121"/>
      <c r="I73" s="121"/>
      <c r="J73" s="121"/>
      <c r="K73" s="55"/>
      <c r="L73" s="53"/>
      <c r="M73" s="54"/>
      <c r="N73" s="54"/>
      <c r="O73" s="54"/>
      <c r="P73" s="55"/>
    </row>
    <row r="74" spans="1:16" ht="22.5" x14ac:dyDescent="0.2">
      <c r="A74" s="63">
        <f>IF(E74&gt;0,IF(F74&gt;0,1+MAX($A$15:A73),0),0)</f>
        <v>0</v>
      </c>
      <c r="B74" s="51"/>
      <c r="C74" s="62" t="s">
        <v>80</v>
      </c>
      <c r="D74" s="18" t="s">
        <v>67</v>
      </c>
      <c r="E74" s="20">
        <v>669.55391999999983</v>
      </c>
      <c r="F74" s="53"/>
      <c r="G74" s="54"/>
      <c r="H74" s="121"/>
      <c r="I74" s="121"/>
      <c r="J74" s="121"/>
      <c r="K74" s="55"/>
      <c r="L74" s="53"/>
      <c r="M74" s="54"/>
      <c r="N74" s="54"/>
      <c r="O74" s="54"/>
      <c r="P74" s="55"/>
    </row>
    <row r="75" spans="1:16" x14ac:dyDescent="0.2">
      <c r="A75" s="63">
        <v>27</v>
      </c>
      <c r="B75" s="51"/>
      <c r="C75" s="61" t="s">
        <v>87</v>
      </c>
      <c r="D75" s="18" t="s">
        <v>63</v>
      </c>
      <c r="E75" s="20">
        <v>161.72799999999998</v>
      </c>
      <c r="F75" s="53"/>
      <c r="G75" s="54"/>
      <c r="H75" s="121"/>
      <c r="I75" s="121"/>
      <c r="J75" s="121"/>
      <c r="K75" s="55"/>
      <c r="L75" s="53"/>
      <c r="M75" s="54"/>
      <c r="N75" s="54"/>
      <c r="O75" s="54"/>
      <c r="P75" s="55"/>
    </row>
    <row r="76" spans="1:16" x14ac:dyDescent="0.2">
      <c r="A76" s="63">
        <f>IF(E76&gt;0,IF(F76&gt;0,1+MAX($A$15:A75),0),0)</f>
        <v>0</v>
      </c>
      <c r="B76" s="51"/>
      <c r="C76" s="62" t="s">
        <v>81</v>
      </c>
      <c r="D76" s="18" t="s">
        <v>67</v>
      </c>
      <c r="E76" s="20">
        <v>35.580159999999999</v>
      </c>
      <c r="F76" s="53"/>
      <c r="G76" s="54"/>
      <c r="H76" s="121"/>
      <c r="I76" s="121"/>
      <c r="J76" s="121"/>
      <c r="K76" s="55"/>
      <c r="L76" s="53"/>
      <c r="M76" s="54"/>
      <c r="N76" s="54"/>
      <c r="O76" s="54"/>
      <c r="P76" s="55"/>
    </row>
    <row r="77" spans="1:16" x14ac:dyDescent="0.2">
      <c r="A77" s="63">
        <v>28</v>
      </c>
      <c r="B77" s="51"/>
      <c r="C77" s="61" t="s">
        <v>88</v>
      </c>
      <c r="D77" s="18" t="s">
        <v>63</v>
      </c>
      <c r="E77" s="20">
        <v>161.72799999999998</v>
      </c>
      <c r="F77" s="53"/>
      <c r="G77" s="54"/>
      <c r="H77" s="121"/>
      <c r="I77" s="121"/>
      <c r="J77" s="121"/>
      <c r="K77" s="55"/>
      <c r="L77" s="53"/>
      <c r="M77" s="54"/>
      <c r="N77" s="54"/>
      <c r="O77" s="54"/>
      <c r="P77" s="55"/>
    </row>
    <row r="78" spans="1:16" x14ac:dyDescent="0.2">
      <c r="A78" s="63">
        <f>IF(E78&gt;0,IF(F78&gt;0,1+MAX($A$15:A77),0),0)</f>
        <v>0</v>
      </c>
      <c r="B78" s="51"/>
      <c r="C78" s="62" t="s">
        <v>82</v>
      </c>
      <c r="D78" s="18" t="s">
        <v>67</v>
      </c>
      <c r="E78" s="20">
        <v>67.925759999999983</v>
      </c>
      <c r="F78" s="53"/>
      <c r="G78" s="54"/>
      <c r="H78" s="121"/>
      <c r="I78" s="121"/>
      <c r="J78" s="121"/>
      <c r="K78" s="55"/>
      <c r="L78" s="53"/>
      <c r="M78" s="54"/>
      <c r="N78" s="54"/>
      <c r="O78" s="54"/>
      <c r="P78" s="55"/>
    </row>
    <row r="79" spans="1:16" x14ac:dyDescent="0.2">
      <c r="A79" s="63">
        <f>IF(E79&gt;0,IF(F79&gt;0,1+MAX($A$15:A78),0),0)</f>
        <v>0</v>
      </c>
      <c r="B79" s="51"/>
      <c r="C79" s="51"/>
      <c r="D79" s="117"/>
      <c r="E79" s="118"/>
      <c r="F79" s="53"/>
      <c r="G79" s="54"/>
      <c r="H79" s="121"/>
      <c r="I79" s="121"/>
      <c r="J79" s="121"/>
      <c r="K79" s="55"/>
      <c r="L79" s="53"/>
      <c r="M79" s="54"/>
      <c r="N79" s="54"/>
      <c r="O79" s="54"/>
      <c r="P79" s="55"/>
    </row>
    <row r="80" spans="1:16" x14ac:dyDescent="0.2">
      <c r="A80" s="63">
        <f>IF(E80&gt;0,IF(F80&gt;0,1+MAX($A$15:A79),0),0)</f>
        <v>0</v>
      </c>
      <c r="B80" s="51"/>
      <c r="C80" s="119" t="s">
        <v>91</v>
      </c>
      <c r="D80" s="18"/>
      <c r="E80" s="20"/>
      <c r="F80" s="53"/>
      <c r="G80" s="54"/>
      <c r="H80" s="121"/>
      <c r="I80" s="121"/>
      <c r="J80" s="121"/>
      <c r="K80" s="55"/>
      <c r="L80" s="53"/>
      <c r="M80" s="54"/>
      <c r="N80" s="54"/>
      <c r="O80" s="54"/>
      <c r="P80" s="55"/>
    </row>
    <row r="81" spans="1:16" x14ac:dyDescent="0.2">
      <c r="A81" s="63">
        <v>29</v>
      </c>
      <c r="B81" s="51"/>
      <c r="C81" s="61" t="s">
        <v>92</v>
      </c>
      <c r="D81" s="18" t="s">
        <v>66</v>
      </c>
      <c r="E81" s="20">
        <v>185.81</v>
      </c>
      <c r="F81" s="53"/>
      <c r="G81" s="54"/>
      <c r="H81" s="121"/>
      <c r="I81" s="121"/>
      <c r="J81" s="121"/>
      <c r="K81" s="55"/>
      <c r="L81" s="53"/>
      <c r="M81" s="54"/>
      <c r="N81" s="54"/>
      <c r="O81" s="54"/>
      <c r="P81" s="55"/>
    </row>
    <row r="82" spans="1:16" ht="22.5" x14ac:dyDescent="0.2">
      <c r="A82" s="63">
        <f>IF(E82&gt;0,IF(F82&gt;0,1+MAX($A$15:A81),0),0)</f>
        <v>0</v>
      </c>
      <c r="B82" s="51"/>
      <c r="C82" s="62" t="s">
        <v>93</v>
      </c>
      <c r="D82" s="18" t="s">
        <v>63</v>
      </c>
      <c r="E82" s="20">
        <v>32.052225</v>
      </c>
      <c r="F82" s="53"/>
      <c r="G82" s="54"/>
      <c r="H82" s="121"/>
      <c r="I82" s="121"/>
      <c r="J82" s="121"/>
      <c r="K82" s="55"/>
      <c r="L82" s="53"/>
      <c r="M82" s="54"/>
      <c r="N82" s="54"/>
      <c r="O82" s="54"/>
      <c r="P82" s="55"/>
    </row>
    <row r="83" spans="1:16" x14ac:dyDescent="0.2">
      <c r="A83" s="63">
        <f>IF(E83&gt;0,IF(F83&gt;0,1+MAX($A$15:A82),0),0)</f>
        <v>0</v>
      </c>
      <c r="B83" s="51"/>
      <c r="C83" s="62" t="s">
        <v>69</v>
      </c>
      <c r="D83" s="18" t="s">
        <v>67</v>
      </c>
      <c r="E83" s="20">
        <v>192.31335000000001</v>
      </c>
      <c r="F83" s="53"/>
      <c r="G83" s="54"/>
      <c r="H83" s="121"/>
      <c r="I83" s="121"/>
      <c r="J83" s="121"/>
      <c r="K83" s="55"/>
      <c r="L83" s="53"/>
      <c r="M83" s="54"/>
      <c r="N83" s="54"/>
      <c r="O83" s="54"/>
      <c r="P83" s="55"/>
    </row>
    <row r="84" spans="1:16" x14ac:dyDescent="0.2">
      <c r="A84" s="63">
        <v>30</v>
      </c>
      <c r="B84" s="51"/>
      <c r="C84" s="61" t="s">
        <v>94</v>
      </c>
      <c r="D84" s="18" t="s">
        <v>66</v>
      </c>
      <c r="E84" s="20">
        <v>230.21</v>
      </c>
      <c r="F84" s="53"/>
      <c r="G84" s="54"/>
      <c r="H84" s="121"/>
      <c r="I84" s="121"/>
      <c r="J84" s="121"/>
      <c r="K84" s="55"/>
      <c r="L84" s="53"/>
      <c r="M84" s="54"/>
      <c r="N84" s="54"/>
      <c r="O84" s="54"/>
      <c r="P84" s="55"/>
    </row>
    <row r="85" spans="1:16" x14ac:dyDescent="0.2">
      <c r="A85" s="63">
        <f>IF(E85&gt;0,IF(F85&gt;0,1+MAX($A$15:A84),0),0)</f>
        <v>0</v>
      </c>
      <c r="B85" s="51"/>
      <c r="C85" s="62" t="s">
        <v>95</v>
      </c>
      <c r="D85" s="18" t="s">
        <v>66</v>
      </c>
      <c r="E85" s="20">
        <v>246.32470000000004</v>
      </c>
      <c r="F85" s="53"/>
      <c r="G85" s="54"/>
      <c r="H85" s="121"/>
      <c r="I85" s="121"/>
      <c r="J85" s="121"/>
      <c r="K85" s="55"/>
      <c r="L85" s="53"/>
      <c r="M85" s="54"/>
      <c r="N85" s="54"/>
      <c r="O85" s="54"/>
      <c r="P85" s="55"/>
    </row>
    <row r="86" spans="1:16" x14ac:dyDescent="0.2">
      <c r="A86" s="63">
        <v>31</v>
      </c>
      <c r="B86" s="51"/>
      <c r="C86" s="61" t="s">
        <v>96</v>
      </c>
      <c r="D86" s="18" t="s">
        <v>66</v>
      </c>
      <c r="E86" s="20">
        <v>185.81</v>
      </c>
      <c r="F86" s="53"/>
      <c r="G86" s="54"/>
      <c r="H86" s="121"/>
      <c r="I86" s="121"/>
      <c r="J86" s="121"/>
      <c r="K86" s="55"/>
      <c r="L86" s="53"/>
      <c r="M86" s="54"/>
      <c r="N86" s="54"/>
      <c r="O86" s="54"/>
      <c r="P86" s="55"/>
    </row>
    <row r="87" spans="1:16" x14ac:dyDescent="0.2">
      <c r="A87" s="63">
        <f>IF(E87&gt;0,IF(F87&gt;0,1+MAX($A$15:A86),0),0)</f>
        <v>0</v>
      </c>
      <c r="B87" s="51"/>
      <c r="C87" s="62" t="s">
        <v>97</v>
      </c>
      <c r="D87" s="18" t="s">
        <v>66</v>
      </c>
      <c r="E87" s="20">
        <v>204.39100000000002</v>
      </c>
      <c r="F87" s="53"/>
      <c r="G87" s="54"/>
      <c r="H87" s="121"/>
      <c r="I87" s="121"/>
      <c r="J87" s="121"/>
      <c r="K87" s="55"/>
      <c r="L87" s="53"/>
      <c r="M87" s="54"/>
      <c r="N87" s="54"/>
      <c r="O87" s="54"/>
      <c r="P87" s="55"/>
    </row>
    <row r="88" spans="1:16" x14ac:dyDescent="0.2">
      <c r="A88" s="63">
        <v>32</v>
      </c>
      <c r="B88" s="51"/>
      <c r="C88" s="61" t="s">
        <v>98</v>
      </c>
      <c r="D88" s="18" t="s">
        <v>63</v>
      </c>
      <c r="E88" s="20">
        <v>50.168700000000001</v>
      </c>
      <c r="F88" s="53"/>
      <c r="G88" s="54"/>
      <c r="H88" s="121"/>
      <c r="I88" s="121"/>
      <c r="J88" s="121"/>
      <c r="K88" s="55"/>
      <c r="L88" s="53"/>
      <c r="M88" s="54"/>
      <c r="N88" s="54"/>
      <c r="O88" s="54"/>
      <c r="P88" s="55"/>
    </row>
    <row r="89" spans="1:16" x14ac:dyDescent="0.2">
      <c r="A89" s="63">
        <f>IF(E89&gt;0,IF(F89&gt;0,1+MAX($A$15:A88),0),0)</f>
        <v>0</v>
      </c>
      <c r="B89" s="51"/>
      <c r="C89" s="62" t="s">
        <v>75</v>
      </c>
      <c r="D89" s="18" t="s">
        <v>63</v>
      </c>
      <c r="E89" s="20">
        <v>75.253050000000002</v>
      </c>
      <c r="F89" s="53"/>
      <c r="G89" s="54"/>
      <c r="H89" s="121"/>
      <c r="I89" s="121"/>
      <c r="J89" s="121"/>
      <c r="K89" s="55"/>
      <c r="L89" s="53"/>
      <c r="M89" s="54"/>
      <c r="N89" s="54"/>
      <c r="O89" s="54"/>
      <c r="P89" s="55"/>
    </row>
    <row r="90" spans="1:16" x14ac:dyDescent="0.2">
      <c r="A90" s="63">
        <f>IF(E90&gt;0,IF(F90&gt;0,1+MAX($A$15:A89),0),0)</f>
        <v>0</v>
      </c>
      <c r="B90" s="51"/>
      <c r="C90" s="62" t="s">
        <v>69</v>
      </c>
      <c r="D90" s="18" t="s">
        <v>67</v>
      </c>
      <c r="E90" s="20">
        <v>1114.8600000000001</v>
      </c>
      <c r="F90" s="53"/>
      <c r="G90" s="54"/>
      <c r="H90" s="121"/>
      <c r="I90" s="121"/>
      <c r="J90" s="121"/>
      <c r="K90" s="55"/>
      <c r="L90" s="53"/>
      <c r="M90" s="54"/>
      <c r="N90" s="54"/>
      <c r="O90" s="54"/>
      <c r="P90" s="55"/>
    </row>
    <row r="91" spans="1:16" x14ac:dyDescent="0.2">
      <c r="A91" s="63">
        <v>33</v>
      </c>
      <c r="B91" s="51"/>
      <c r="C91" s="61" t="s">
        <v>76</v>
      </c>
      <c r="D91" s="18" t="s">
        <v>63</v>
      </c>
      <c r="E91" s="20">
        <v>50.168700000000001</v>
      </c>
      <c r="F91" s="53"/>
      <c r="G91" s="54"/>
      <c r="H91" s="121"/>
      <c r="I91" s="121"/>
      <c r="J91" s="121"/>
      <c r="K91" s="55"/>
      <c r="L91" s="53"/>
      <c r="M91" s="54"/>
      <c r="N91" s="54"/>
      <c r="O91" s="54"/>
      <c r="P91" s="55"/>
    </row>
    <row r="92" spans="1:16" x14ac:dyDescent="0.2">
      <c r="A92" s="63">
        <f>IF(E92&gt;0,IF(F92&gt;0,1+MAX($A$15:A91),0),0)</f>
        <v>0</v>
      </c>
      <c r="B92" s="51"/>
      <c r="C92" s="62" t="s">
        <v>77</v>
      </c>
      <c r="D92" s="18" t="s">
        <v>67</v>
      </c>
      <c r="E92" s="20">
        <v>175.59045</v>
      </c>
      <c r="F92" s="53"/>
      <c r="G92" s="54"/>
      <c r="H92" s="121"/>
      <c r="I92" s="121"/>
      <c r="J92" s="121"/>
      <c r="K92" s="55"/>
      <c r="L92" s="53"/>
      <c r="M92" s="54"/>
      <c r="N92" s="54"/>
      <c r="O92" s="54"/>
      <c r="P92" s="55"/>
    </row>
    <row r="93" spans="1:16" x14ac:dyDescent="0.2">
      <c r="A93" s="63">
        <v>34</v>
      </c>
      <c r="B93" s="51"/>
      <c r="C93" s="61" t="s">
        <v>78</v>
      </c>
      <c r="D93" s="18" t="s">
        <v>63</v>
      </c>
      <c r="E93" s="20">
        <v>50.168700000000001</v>
      </c>
      <c r="F93" s="53"/>
      <c r="G93" s="54"/>
      <c r="H93" s="121"/>
      <c r="I93" s="121"/>
      <c r="J93" s="121"/>
      <c r="K93" s="55"/>
      <c r="L93" s="53"/>
      <c r="M93" s="54"/>
      <c r="N93" s="54"/>
      <c r="O93" s="54"/>
      <c r="P93" s="55"/>
    </row>
    <row r="94" spans="1:16" x14ac:dyDescent="0.2">
      <c r="A94" s="63">
        <f>IF(E94&gt;0,IF(F94&gt;0,1+MAX($A$15:A93),0),0)</f>
        <v>0</v>
      </c>
      <c r="B94" s="51"/>
      <c r="C94" s="62" t="s">
        <v>77</v>
      </c>
      <c r="D94" s="18" t="s">
        <v>67</v>
      </c>
      <c r="E94" s="20">
        <v>827.78354999999999</v>
      </c>
      <c r="F94" s="53"/>
      <c r="G94" s="54"/>
      <c r="H94" s="121"/>
      <c r="I94" s="121"/>
      <c r="J94" s="121"/>
      <c r="K94" s="55"/>
      <c r="L94" s="53"/>
      <c r="M94" s="54"/>
      <c r="N94" s="54"/>
      <c r="O94" s="54"/>
      <c r="P94" s="55"/>
    </row>
    <row r="95" spans="1:16" x14ac:dyDescent="0.2">
      <c r="A95" s="63">
        <v>35</v>
      </c>
      <c r="B95" s="51"/>
      <c r="C95" s="61" t="s">
        <v>79</v>
      </c>
      <c r="D95" s="18" t="s">
        <v>63</v>
      </c>
      <c r="E95" s="20">
        <v>50.168700000000001</v>
      </c>
      <c r="F95" s="53"/>
      <c r="G95" s="54"/>
      <c r="H95" s="121"/>
      <c r="I95" s="121"/>
      <c r="J95" s="121"/>
      <c r="K95" s="55"/>
      <c r="L95" s="53"/>
      <c r="M95" s="54"/>
      <c r="N95" s="54"/>
      <c r="O95" s="54"/>
      <c r="P95" s="55"/>
    </row>
    <row r="96" spans="1:16" x14ac:dyDescent="0.2">
      <c r="A96" s="63">
        <f>IF(E96&gt;0,IF(F96&gt;0,1+MAX($A$15:A95),0),0)</f>
        <v>0</v>
      </c>
      <c r="B96" s="51"/>
      <c r="C96" s="62" t="s">
        <v>77</v>
      </c>
      <c r="D96" s="18" t="s">
        <v>67</v>
      </c>
      <c r="E96" s="20">
        <v>401.34960000000001</v>
      </c>
      <c r="F96" s="53"/>
      <c r="G96" s="54"/>
      <c r="H96" s="121"/>
      <c r="I96" s="121"/>
      <c r="J96" s="121"/>
      <c r="K96" s="55"/>
      <c r="L96" s="53"/>
      <c r="M96" s="54"/>
      <c r="N96" s="54"/>
      <c r="O96" s="54"/>
      <c r="P96" s="55"/>
    </row>
    <row r="97" spans="1:16" x14ac:dyDescent="0.2">
      <c r="A97" s="63">
        <v>36</v>
      </c>
      <c r="B97" s="51"/>
      <c r="C97" s="61" t="s">
        <v>86</v>
      </c>
      <c r="D97" s="18" t="s">
        <v>63</v>
      </c>
      <c r="E97" s="20">
        <v>50.168700000000001</v>
      </c>
      <c r="F97" s="53"/>
      <c r="G97" s="54"/>
      <c r="H97" s="121"/>
      <c r="I97" s="121"/>
      <c r="J97" s="121"/>
      <c r="K97" s="55"/>
      <c r="L97" s="53"/>
      <c r="M97" s="54"/>
      <c r="N97" s="54"/>
      <c r="O97" s="54"/>
      <c r="P97" s="55"/>
    </row>
    <row r="98" spans="1:16" ht="22.5" x14ac:dyDescent="0.2">
      <c r="A98" s="63">
        <f>IF(E98&gt;0,IF(F98&gt;0,1+MAX($A$15:A97),0),0)</f>
        <v>0</v>
      </c>
      <c r="B98" s="51"/>
      <c r="C98" s="62" t="s">
        <v>80</v>
      </c>
      <c r="D98" s="18" t="s">
        <v>67</v>
      </c>
      <c r="E98" s="20">
        <v>207.69841799999998</v>
      </c>
      <c r="F98" s="53"/>
      <c r="G98" s="54"/>
      <c r="H98" s="121"/>
      <c r="I98" s="121"/>
      <c r="J98" s="121"/>
      <c r="K98" s="55"/>
      <c r="L98" s="53"/>
      <c r="M98" s="54"/>
      <c r="N98" s="54"/>
      <c r="O98" s="54"/>
      <c r="P98" s="55"/>
    </row>
    <row r="99" spans="1:16" x14ac:dyDescent="0.2">
      <c r="A99" s="63">
        <v>37</v>
      </c>
      <c r="B99" s="51"/>
      <c r="C99" s="61" t="s">
        <v>87</v>
      </c>
      <c r="D99" s="18" t="s">
        <v>63</v>
      </c>
      <c r="E99" s="20">
        <v>50.168700000000001</v>
      </c>
      <c r="F99" s="53"/>
      <c r="G99" s="54"/>
      <c r="H99" s="121"/>
      <c r="I99" s="121"/>
      <c r="J99" s="121"/>
      <c r="K99" s="55"/>
      <c r="L99" s="53"/>
      <c r="M99" s="54"/>
      <c r="N99" s="54"/>
      <c r="O99" s="54"/>
      <c r="P99" s="55"/>
    </row>
    <row r="100" spans="1:16" x14ac:dyDescent="0.2">
      <c r="A100" s="63">
        <f>IF(E100&gt;0,IF(F100&gt;0,1+MAX($A$15:A99),0),0)</f>
        <v>0</v>
      </c>
      <c r="B100" s="51"/>
      <c r="C100" s="62" t="s">
        <v>81</v>
      </c>
      <c r="D100" s="18" t="s">
        <v>67</v>
      </c>
      <c r="E100" s="20">
        <v>11.037114000000001</v>
      </c>
      <c r="F100" s="53"/>
      <c r="G100" s="54"/>
      <c r="H100" s="121"/>
      <c r="I100" s="121"/>
      <c r="J100" s="121"/>
      <c r="K100" s="55"/>
      <c r="L100" s="53"/>
      <c r="M100" s="54"/>
      <c r="N100" s="54"/>
      <c r="O100" s="54"/>
      <c r="P100" s="55"/>
    </row>
    <row r="101" spans="1:16" x14ac:dyDescent="0.2">
      <c r="A101" s="63">
        <v>38</v>
      </c>
      <c r="B101" s="51"/>
      <c r="C101" s="61" t="s">
        <v>88</v>
      </c>
      <c r="D101" s="18" t="s">
        <v>63</v>
      </c>
      <c r="E101" s="20">
        <v>50.168700000000001</v>
      </c>
      <c r="F101" s="53"/>
      <c r="G101" s="54"/>
      <c r="H101" s="121"/>
      <c r="I101" s="121"/>
      <c r="J101" s="121"/>
      <c r="K101" s="55"/>
      <c r="L101" s="53"/>
      <c r="M101" s="54"/>
      <c r="N101" s="54"/>
      <c r="O101" s="54"/>
      <c r="P101" s="55"/>
    </row>
    <row r="102" spans="1:16" x14ac:dyDescent="0.2">
      <c r="A102" s="63">
        <f>IF(E102&gt;0,IF(F102&gt;0,1+MAX($A$15:A101),0),0)</f>
        <v>0</v>
      </c>
      <c r="B102" s="51"/>
      <c r="C102" s="62" t="s">
        <v>82</v>
      </c>
      <c r="D102" s="18" t="s">
        <v>67</v>
      </c>
      <c r="E102" s="20">
        <v>21.070854000000001</v>
      </c>
      <c r="F102" s="53"/>
      <c r="G102" s="54"/>
      <c r="H102" s="121"/>
      <c r="I102" s="121"/>
      <c r="J102" s="121"/>
      <c r="K102" s="55"/>
      <c r="L102" s="53"/>
      <c r="M102" s="54"/>
      <c r="N102" s="54"/>
      <c r="O102" s="54"/>
      <c r="P102" s="55"/>
    </row>
    <row r="103" spans="1:16" x14ac:dyDescent="0.2">
      <c r="A103" s="63">
        <v>39</v>
      </c>
      <c r="B103" s="51"/>
      <c r="C103" s="61" t="s">
        <v>99</v>
      </c>
      <c r="D103" s="18" t="s">
        <v>66</v>
      </c>
      <c r="E103" s="20">
        <v>44.4</v>
      </c>
      <c r="F103" s="53"/>
      <c r="G103" s="54"/>
      <c r="H103" s="121"/>
      <c r="I103" s="121"/>
      <c r="J103" s="121"/>
      <c r="K103" s="55"/>
      <c r="L103" s="53"/>
      <c r="M103" s="54"/>
      <c r="N103" s="54"/>
      <c r="O103" s="54"/>
      <c r="P103" s="55"/>
    </row>
    <row r="104" spans="1:16" x14ac:dyDescent="0.2">
      <c r="A104" s="63">
        <v>40</v>
      </c>
      <c r="B104" s="51"/>
      <c r="C104" s="61" t="s">
        <v>100</v>
      </c>
      <c r="D104" s="18" t="s">
        <v>66</v>
      </c>
      <c r="E104" s="20">
        <v>26</v>
      </c>
      <c r="F104" s="53"/>
      <c r="G104" s="54"/>
      <c r="H104" s="121"/>
      <c r="I104" s="121"/>
      <c r="J104" s="121"/>
      <c r="K104" s="55"/>
      <c r="L104" s="53"/>
      <c r="M104" s="54"/>
      <c r="N104" s="54"/>
      <c r="O104" s="54"/>
      <c r="P104" s="55"/>
    </row>
    <row r="105" spans="1:16" x14ac:dyDescent="0.2">
      <c r="A105" s="63">
        <v>41</v>
      </c>
      <c r="B105" s="51"/>
      <c r="C105" s="61" t="s">
        <v>101</v>
      </c>
      <c r="D105" s="18" t="s">
        <v>66</v>
      </c>
      <c r="E105" s="20">
        <v>44.4</v>
      </c>
      <c r="F105" s="53"/>
      <c r="G105" s="54"/>
      <c r="H105" s="121"/>
      <c r="I105" s="121"/>
      <c r="J105" s="121"/>
      <c r="K105" s="55"/>
      <c r="L105" s="53"/>
      <c r="M105" s="54"/>
      <c r="N105" s="54"/>
      <c r="O105" s="54"/>
      <c r="P105" s="55"/>
    </row>
    <row r="106" spans="1:16" x14ac:dyDescent="0.2">
      <c r="A106" s="63">
        <f>IF(E106&gt;0,IF(F106&gt;0,1+MAX($A$15:A105),0),0)</f>
        <v>0</v>
      </c>
      <c r="B106" s="51"/>
      <c r="C106" s="62" t="s">
        <v>102</v>
      </c>
      <c r="D106" s="18" t="s">
        <v>66</v>
      </c>
      <c r="E106" s="20">
        <v>46.62</v>
      </c>
      <c r="F106" s="53"/>
      <c r="G106" s="54"/>
      <c r="H106" s="121"/>
      <c r="I106" s="121"/>
      <c r="J106" s="121"/>
      <c r="K106" s="55"/>
      <c r="L106" s="53"/>
      <c r="M106" s="54"/>
      <c r="N106" s="54"/>
      <c r="O106" s="54"/>
      <c r="P106" s="55"/>
    </row>
    <row r="107" spans="1:16" x14ac:dyDescent="0.2">
      <c r="A107" s="63">
        <v>42</v>
      </c>
      <c r="B107" s="51"/>
      <c r="C107" s="61" t="s">
        <v>103</v>
      </c>
      <c r="D107" s="18" t="s">
        <v>66</v>
      </c>
      <c r="E107" s="20">
        <v>44.4</v>
      </c>
      <c r="F107" s="53"/>
      <c r="G107" s="54"/>
      <c r="H107" s="121"/>
      <c r="I107" s="121"/>
      <c r="J107" s="121"/>
      <c r="K107" s="55"/>
      <c r="L107" s="53"/>
      <c r="M107" s="54"/>
      <c r="N107" s="54"/>
      <c r="O107" s="54"/>
      <c r="P107" s="55"/>
    </row>
    <row r="108" spans="1:16" ht="22.5" x14ac:dyDescent="0.2">
      <c r="A108" s="63">
        <f>IF(E108&gt;0,IF(F108&gt;0,1+MAX($A$15:A107),0),0)</f>
        <v>0</v>
      </c>
      <c r="B108" s="51"/>
      <c r="C108" s="62" t="s">
        <v>93</v>
      </c>
      <c r="D108" s="18" t="s">
        <v>63</v>
      </c>
      <c r="E108" s="20">
        <v>13.786199999999999</v>
      </c>
      <c r="F108" s="53"/>
      <c r="G108" s="54"/>
      <c r="H108" s="121"/>
      <c r="I108" s="121"/>
      <c r="J108" s="121"/>
      <c r="K108" s="55"/>
      <c r="L108" s="53"/>
      <c r="M108" s="54"/>
      <c r="N108" s="54"/>
      <c r="O108" s="54"/>
      <c r="P108" s="55"/>
    </row>
    <row r="109" spans="1:16" x14ac:dyDescent="0.2">
      <c r="A109" s="63">
        <f>IF(E109&gt;0,IF(F109&gt;0,1+MAX($A$15:A108),0),0)</f>
        <v>0</v>
      </c>
      <c r="B109" s="51"/>
      <c r="C109" s="62" t="s">
        <v>69</v>
      </c>
      <c r="D109" s="18" t="s">
        <v>67</v>
      </c>
      <c r="E109" s="20">
        <v>266.39999999999998</v>
      </c>
      <c r="F109" s="53"/>
      <c r="G109" s="54"/>
      <c r="H109" s="121"/>
      <c r="I109" s="121"/>
      <c r="J109" s="121"/>
      <c r="K109" s="55"/>
      <c r="L109" s="53"/>
      <c r="M109" s="54"/>
      <c r="N109" s="54"/>
      <c r="O109" s="54"/>
      <c r="P109" s="55"/>
    </row>
    <row r="110" spans="1:16" x14ac:dyDescent="0.2">
      <c r="A110" s="63">
        <f>IF(E110&gt;0,IF(F110&gt;0,1+MAX($A$15:A109),0),0)</f>
        <v>0</v>
      </c>
      <c r="B110" s="51"/>
      <c r="C110" s="51"/>
      <c r="D110" s="117"/>
      <c r="E110" s="118"/>
      <c r="F110" s="53"/>
      <c r="G110" s="54"/>
      <c r="H110" s="121"/>
      <c r="I110" s="121"/>
      <c r="J110" s="121"/>
      <c r="K110" s="55"/>
      <c r="L110" s="53"/>
      <c r="M110" s="54"/>
      <c r="N110" s="54"/>
      <c r="O110" s="54"/>
      <c r="P110" s="55"/>
    </row>
    <row r="111" spans="1:16" x14ac:dyDescent="0.2">
      <c r="A111" s="63">
        <f>IF(E111&gt;0,IF(F111&gt;0,1+MAX($A$15:A110),0),0)</f>
        <v>0</v>
      </c>
      <c r="B111" s="51"/>
      <c r="C111" s="119" t="s">
        <v>107</v>
      </c>
      <c r="D111" s="64"/>
      <c r="E111" s="65"/>
      <c r="F111" s="53"/>
      <c r="G111" s="54"/>
      <c r="H111" s="121"/>
      <c r="I111" s="121"/>
      <c r="J111" s="121"/>
      <c r="K111" s="55"/>
      <c r="L111" s="53"/>
      <c r="M111" s="54"/>
      <c r="N111" s="54"/>
      <c r="O111" s="54"/>
      <c r="P111" s="55"/>
    </row>
    <row r="112" spans="1:16" x14ac:dyDescent="0.2">
      <c r="A112" s="63">
        <v>43</v>
      </c>
      <c r="B112" s="51"/>
      <c r="C112" s="61" t="s">
        <v>108</v>
      </c>
      <c r="D112" s="64" t="s">
        <v>66</v>
      </c>
      <c r="E112" s="65">
        <v>143.34</v>
      </c>
      <c r="F112" s="53"/>
      <c r="G112" s="54"/>
      <c r="H112" s="121"/>
      <c r="I112" s="121"/>
      <c r="J112" s="121"/>
      <c r="K112" s="55"/>
      <c r="L112" s="53"/>
      <c r="M112" s="54"/>
      <c r="N112" s="54"/>
      <c r="O112" s="54"/>
      <c r="P112" s="55"/>
    </row>
    <row r="113" spans="1:16" x14ac:dyDescent="0.2">
      <c r="A113" s="63">
        <f>IF(E113&gt;0,IF(F113&gt;0,1+MAX($A$15:A112),0),0)</f>
        <v>0</v>
      </c>
      <c r="B113" s="51"/>
      <c r="C113" s="62" t="s">
        <v>109</v>
      </c>
      <c r="D113" s="64" t="s">
        <v>66</v>
      </c>
      <c r="E113" s="65">
        <v>154.80720000000002</v>
      </c>
      <c r="F113" s="53"/>
      <c r="G113" s="54"/>
      <c r="H113" s="121"/>
      <c r="I113" s="121"/>
      <c r="J113" s="121"/>
      <c r="K113" s="55"/>
      <c r="L113" s="53"/>
      <c r="M113" s="54"/>
      <c r="N113" s="54"/>
      <c r="O113" s="54"/>
      <c r="P113" s="55"/>
    </row>
    <row r="114" spans="1:16" x14ac:dyDescent="0.2">
      <c r="A114" s="63">
        <v>44</v>
      </c>
      <c r="B114" s="51"/>
      <c r="C114" s="61" t="s">
        <v>110</v>
      </c>
      <c r="D114" s="64" t="s">
        <v>63</v>
      </c>
      <c r="E114" s="65">
        <v>258.012</v>
      </c>
      <c r="F114" s="53"/>
      <c r="G114" s="54"/>
      <c r="H114" s="121"/>
      <c r="I114" s="121"/>
      <c r="J114" s="121"/>
      <c r="K114" s="55"/>
      <c r="L114" s="53"/>
      <c r="M114" s="54"/>
      <c r="N114" s="54"/>
      <c r="O114" s="54"/>
      <c r="P114" s="55"/>
    </row>
    <row r="115" spans="1:16" x14ac:dyDescent="0.2">
      <c r="A115" s="63">
        <f>IF(E115&gt;0,IF(F115&gt;0,1+MAX($A$15:A114),0),0)</f>
        <v>0</v>
      </c>
      <c r="B115" s="51"/>
      <c r="C115" s="62" t="s">
        <v>111</v>
      </c>
      <c r="D115" s="64" t="s">
        <v>112</v>
      </c>
      <c r="E115" s="65">
        <v>4.3319862857142866</v>
      </c>
      <c r="F115" s="53"/>
      <c r="G115" s="54"/>
      <c r="H115" s="121"/>
      <c r="I115" s="121"/>
      <c r="J115" s="121"/>
      <c r="K115" s="55"/>
      <c r="L115" s="53"/>
      <c r="M115" s="54"/>
      <c r="N115" s="54"/>
      <c r="O115" s="54"/>
      <c r="P115" s="55"/>
    </row>
    <row r="116" spans="1:16" x14ac:dyDescent="0.2">
      <c r="A116" s="63">
        <f>IF(E116&gt;0,IF(F116&gt;0,1+MAX($A$15:A115),0),0)</f>
        <v>0</v>
      </c>
      <c r="B116" s="51"/>
      <c r="C116" s="62" t="s">
        <v>113</v>
      </c>
      <c r="D116" s="64" t="s">
        <v>73</v>
      </c>
      <c r="E116" s="65">
        <v>258.012</v>
      </c>
      <c r="F116" s="53"/>
      <c r="G116" s="54"/>
      <c r="H116" s="121"/>
      <c r="I116" s="121"/>
      <c r="J116" s="121"/>
      <c r="K116" s="55"/>
      <c r="L116" s="53"/>
      <c r="M116" s="54"/>
      <c r="N116" s="54"/>
      <c r="O116" s="54"/>
      <c r="P116" s="55"/>
    </row>
    <row r="117" spans="1:16" x14ac:dyDescent="0.2">
      <c r="A117" s="63">
        <v>45</v>
      </c>
      <c r="B117" s="51"/>
      <c r="C117" s="61" t="s">
        <v>114</v>
      </c>
      <c r="D117" s="64" t="s">
        <v>63</v>
      </c>
      <c r="E117" s="65">
        <v>258.012</v>
      </c>
      <c r="F117" s="53"/>
      <c r="G117" s="54"/>
      <c r="H117" s="121"/>
      <c r="I117" s="121"/>
      <c r="J117" s="121"/>
      <c r="K117" s="55"/>
      <c r="L117" s="53"/>
      <c r="M117" s="54"/>
      <c r="N117" s="54"/>
      <c r="O117" s="54"/>
      <c r="P117" s="55"/>
    </row>
    <row r="118" spans="1:16" x14ac:dyDescent="0.2">
      <c r="A118" s="63">
        <f>IF(E118&gt;0,IF(F118&gt;0,1+MAX($A$15:A117),0),0)</f>
        <v>0</v>
      </c>
      <c r="B118" s="51"/>
      <c r="C118" s="62" t="s">
        <v>115</v>
      </c>
      <c r="D118" s="64" t="s">
        <v>63</v>
      </c>
      <c r="E118" s="65">
        <v>283.81320000000005</v>
      </c>
      <c r="F118" s="53"/>
      <c r="G118" s="54"/>
      <c r="H118" s="121"/>
      <c r="I118" s="121"/>
      <c r="J118" s="121"/>
      <c r="K118" s="55"/>
      <c r="L118" s="53"/>
      <c r="M118" s="54"/>
      <c r="N118" s="54"/>
      <c r="O118" s="54"/>
      <c r="P118" s="55"/>
    </row>
    <row r="119" spans="1:16" x14ac:dyDescent="0.2">
      <c r="A119" s="63">
        <f>IF(E119&gt;0,IF(F119&gt;0,1+MAX($A$15:A118),0),0)</f>
        <v>0</v>
      </c>
      <c r="B119" s="51"/>
      <c r="C119" s="62" t="s">
        <v>116</v>
      </c>
      <c r="D119" s="64" t="s">
        <v>73</v>
      </c>
      <c r="E119" s="65">
        <v>258.012</v>
      </c>
      <c r="F119" s="53"/>
      <c r="G119" s="54"/>
      <c r="H119" s="121"/>
      <c r="I119" s="121"/>
      <c r="J119" s="121"/>
      <c r="K119" s="55"/>
      <c r="L119" s="53"/>
      <c r="M119" s="54"/>
      <c r="N119" s="54"/>
      <c r="O119" s="54"/>
      <c r="P119" s="55"/>
    </row>
    <row r="120" spans="1:16" x14ac:dyDescent="0.2">
      <c r="A120" s="63">
        <v>46</v>
      </c>
      <c r="B120" s="51"/>
      <c r="C120" s="61" t="s">
        <v>117</v>
      </c>
      <c r="D120" s="64" t="s">
        <v>63</v>
      </c>
      <c r="E120" s="65">
        <v>258.012</v>
      </c>
      <c r="F120" s="53"/>
      <c r="G120" s="54"/>
      <c r="H120" s="121"/>
      <c r="I120" s="121"/>
      <c r="J120" s="121"/>
      <c r="K120" s="55"/>
      <c r="L120" s="53"/>
      <c r="M120" s="54"/>
      <c r="N120" s="54"/>
      <c r="O120" s="54"/>
      <c r="P120" s="55"/>
    </row>
    <row r="121" spans="1:16" x14ac:dyDescent="0.2">
      <c r="A121" s="63">
        <f>IF(E121&gt;0,IF(F121&gt;0,1+MAX($A$15:A120),0),0)</f>
        <v>0</v>
      </c>
      <c r="B121" s="51"/>
      <c r="C121" s="62" t="s">
        <v>118</v>
      </c>
      <c r="D121" s="64" t="s">
        <v>63</v>
      </c>
      <c r="E121" s="65">
        <v>273.49272000000002</v>
      </c>
      <c r="F121" s="53"/>
      <c r="G121" s="54"/>
      <c r="H121" s="121"/>
      <c r="I121" s="121"/>
      <c r="J121" s="121"/>
      <c r="K121" s="55"/>
      <c r="L121" s="53"/>
      <c r="M121" s="54"/>
      <c r="N121" s="54"/>
      <c r="O121" s="54"/>
      <c r="P121" s="55"/>
    </row>
    <row r="122" spans="1:16" x14ac:dyDescent="0.2">
      <c r="A122" s="63">
        <v>47</v>
      </c>
      <c r="B122" s="51"/>
      <c r="C122" s="61" t="s">
        <v>119</v>
      </c>
      <c r="D122" s="64" t="s">
        <v>63</v>
      </c>
      <c r="E122" s="65">
        <v>329.68199999999996</v>
      </c>
      <c r="F122" s="53"/>
      <c r="G122" s="54"/>
      <c r="H122" s="121"/>
      <c r="I122" s="121"/>
      <c r="J122" s="121"/>
      <c r="K122" s="55"/>
      <c r="L122" s="53"/>
      <c r="M122" s="54"/>
      <c r="N122" s="54"/>
      <c r="O122" s="54"/>
      <c r="P122" s="55"/>
    </row>
    <row r="123" spans="1:16" x14ac:dyDescent="0.2">
      <c r="A123" s="63">
        <f>IF(E123&gt;0,IF(F123&gt;0,1+MAX($A$15:A122),0),0)</f>
        <v>0</v>
      </c>
      <c r="B123" s="51"/>
      <c r="C123" s="62" t="s">
        <v>120</v>
      </c>
      <c r="D123" s="64" t="s">
        <v>63</v>
      </c>
      <c r="E123" s="65">
        <v>395.61839999999995</v>
      </c>
      <c r="F123" s="53"/>
      <c r="G123" s="54"/>
      <c r="H123" s="121"/>
      <c r="I123" s="121"/>
      <c r="J123" s="121"/>
      <c r="K123" s="55"/>
      <c r="L123" s="53"/>
      <c r="M123" s="54"/>
      <c r="N123" s="54"/>
      <c r="O123" s="54"/>
      <c r="P123" s="55"/>
    </row>
    <row r="124" spans="1:16" x14ac:dyDescent="0.2">
      <c r="A124" s="63">
        <f>IF(E124&gt;0,IF(F124&gt;0,1+MAX($A$15:A123),0),0)</f>
        <v>0</v>
      </c>
      <c r="B124" s="51"/>
      <c r="C124" s="62" t="s">
        <v>121</v>
      </c>
      <c r="D124" s="64" t="s">
        <v>63</v>
      </c>
      <c r="E124" s="65">
        <v>395.61839999999995</v>
      </c>
      <c r="F124" s="53"/>
      <c r="G124" s="54"/>
      <c r="H124" s="121"/>
      <c r="I124" s="121"/>
      <c r="J124" s="121"/>
      <c r="K124" s="55"/>
      <c r="L124" s="53"/>
      <c r="M124" s="54"/>
      <c r="N124" s="54"/>
      <c r="O124" s="54"/>
      <c r="P124" s="55"/>
    </row>
    <row r="125" spans="1:16" x14ac:dyDescent="0.2">
      <c r="A125" s="63">
        <f>IF(E125&gt;0,IF(F125&gt;0,1+MAX($A$15:A124),0),0)</f>
        <v>0</v>
      </c>
      <c r="B125" s="51"/>
      <c r="C125" s="62" t="s">
        <v>122</v>
      </c>
      <c r="D125" s="18" t="s">
        <v>123</v>
      </c>
      <c r="E125" s="20">
        <v>6</v>
      </c>
      <c r="F125" s="53"/>
      <c r="G125" s="54"/>
      <c r="H125" s="121"/>
      <c r="I125" s="121"/>
      <c r="J125" s="121"/>
      <c r="K125" s="55"/>
      <c r="L125" s="53"/>
      <c r="M125" s="54"/>
      <c r="N125" s="54"/>
      <c r="O125" s="54"/>
      <c r="P125" s="55"/>
    </row>
    <row r="126" spans="1:16" x14ac:dyDescent="0.2">
      <c r="A126" s="63">
        <v>48</v>
      </c>
      <c r="B126" s="51"/>
      <c r="C126" s="61" t="s">
        <v>124</v>
      </c>
      <c r="D126" s="18" t="s">
        <v>66</v>
      </c>
      <c r="E126" s="20">
        <v>143.34</v>
      </c>
      <c r="F126" s="53"/>
      <c r="G126" s="54"/>
      <c r="H126" s="121"/>
      <c r="I126" s="121"/>
      <c r="J126" s="121"/>
      <c r="K126" s="55"/>
      <c r="L126" s="53"/>
      <c r="M126" s="54"/>
      <c r="N126" s="54"/>
      <c r="O126" s="54"/>
      <c r="P126" s="55"/>
    </row>
    <row r="127" spans="1:16" x14ac:dyDescent="0.2">
      <c r="A127" s="63">
        <f>IF(E127&gt;0,IF(F127&gt;0,1+MAX($A$15:A126),0),0)</f>
        <v>0</v>
      </c>
      <c r="B127" s="51"/>
      <c r="C127" s="62" t="s">
        <v>125</v>
      </c>
      <c r="D127" s="18" t="s">
        <v>66</v>
      </c>
      <c r="E127" s="20">
        <v>157.67400000000001</v>
      </c>
      <c r="F127" s="53"/>
      <c r="G127" s="54"/>
      <c r="H127" s="121"/>
      <c r="I127" s="121"/>
      <c r="J127" s="121"/>
      <c r="K127" s="55"/>
      <c r="L127" s="53"/>
      <c r="M127" s="54"/>
      <c r="N127" s="54"/>
      <c r="O127" s="54"/>
      <c r="P127" s="55"/>
    </row>
    <row r="128" spans="1:16" x14ac:dyDescent="0.2">
      <c r="A128" s="63">
        <f>IF(E128&gt;0,IF(F128&gt;0,1+MAX($A$15:A127),0),0)</f>
        <v>0</v>
      </c>
      <c r="B128" s="51"/>
      <c r="C128" s="51"/>
      <c r="D128" s="117"/>
      <c r="E128" s="118"/>
      <c r="F128" s="53"/>
      <c r="G128" s="54"/>
      <c r="H128" s="121"/>
      <c r="I128" s="121"/>
      <c r="J128" s="121"/>
      <c r="K128" s="55"/>
      <c r="L128" s="53"/>
      <c r="M128" s="54"/>
      <c r="N128" s="54"/>
      <c r="O128" s="54"/>
      <c r="P128" s="55"/>
    </row>
    <row r="129" spans="1:16" x14ac:dyDescent="0.2">
      <c r="A129" s="63">
        <f>IF(E129&gt;0,IF(F129&gt;0,1+MAX($A$15:A128),0),0)</f>
        <v>0</v>
      </c>
      <c r="B129" s="51"/>
      <c r="C129" s="119" t="s">
        <v>127</v>
      </c>
      <c r="D129" s="18"/>
      <c r="E129" s="20"/>
      <c r="F129" s="53"/>
      <c r="G129" s="54"/>
      <c r="H129" s="121"/>
      <c r="I129" s="121"/>
      <c r="J129" s="121"/>
      <c r="K129" s="55"/>
      <c r="L129" s="53"/>
      <c r="M129" s="54"/>
      <c r="N129" s="54"/>
      <c r="O129" s="54"/>
      <c r="P129" s="55"/>
    </row>
    <row r="130" spans="1:16" x14ac:dyDescent="0.2">
      <c r="A130" s="63">
        <v>49</v>
      </c>
      <c r="B130" s="51"/>
      <c r="C130" s="61" t="s">
        <v>108</v>
      </c>
      <c r="D130" s="64" t="s">
        <v>66</v>
      </c>
      <c r="E130" s="65">
        <v>33.409999999999997</v>
      </c>
      <c r="F130" s="53"/>
      <c r="G130" s="54"/>
      <c r="H130" s="121"/>
      <c r="I130" s="121"/>
      <c r="J130" s="121"/>
      <c r="K130" s="55"/>
      <c r="L130" s="53"/>
      <c r="M130" s="54"/>
      <c r="N130" s="54"/>
      <c r="O130" s="54"/>
      <c r="P130" s="55"/>
    </row>
    <row r="131" spans="1:16" x14ac:dyDescent="0.2">
      <c r="A131" s="63">
        <f>IF(E131&gt;0,IF(F131&gt;0,1+MAX($A$15:A130),0),0)</f>
        <v>0</v>
      </c>
      <c r="B131" s="51"/>
      <c r="C131" s="62" t="s">
        <v>109</v>
      </c>
      <c r="D131" s="64" t="s">
        <v>66</v>
      </c>
      <c r="E131" s="65">
        <v>36.082799999999999</v>
      </c>
      <c r="F131" s="53"/>
      <c r="G131" s="54"/>
      <c r="H131" s="121"/>
      <c r="I131" s="121"/>
      <c r="J131" s="121"/>
      <c r="K131" s="55"/>
      <c r="L131" s="53"/>
      <c r="M131" s="54"/>
      <c r="N131" s="54"/>
      <c r="O131" s="54"/>
      <c r="P131" s="55"/>
    </row>
    <row r="132" spans="1:16" x14ac:dyDescent="0.2">
      <c r="A132" s="63">
        <v>50</v>
      </c>
      <c r="B132" s="51"/>
      <c r="C132" s="61" t="s">
        <v>128</v>
      </c>
      <c r="D132" s="18" t="s">
        <v>63</v>
      </c>
      <c r="E132" s="20">
        <v>20.045999999999996</v>
      </c>
      <c r="F132" s="53"/>
      <c r="G132" s="54"/>
      <c r="H132" s="121"/>
      <c r="I132" s="121"/>
      <c r="J132" s="121"/>
      <c r="K132" s="55"/>
      <c r="L132" s="53"/>
      <c r="M132" s="54"/>
      <c r="N132" s="54"/>
      <c r="O132" s="54"/>
      <c r="P132" s="55"/>
    </row>
    <row r="133" spans="1:16" x14ac:dyDescent="0.2">
      <c r="A133" s="63">
        <f>IF(E133&gt;0,IF(F133&gt;0,1+MAX($A$15:A132),0),0)</f>
        <v>0</v>
      </c>
      <c r="B133" s="51"/>
      <c r="C133" s="62" t="s">
        <v>120</v>
      </c>
      <c r="D133" s="64" t="s">
        <v>63</v>
      </c>
      <c r="E133" s="65">
        <v>24.055199999999996</v>
      </c>
      <c r="F133" s="53"/>
      <c r="G133" s="54"/>
      <c r="H133" s="121"/>
      <c r="I133" s="121"/>
      <c r="J133" s="121"/>
      <c r="K133" s="55"/>
      <c r="L133" s="53"/>
      <c r="M133" s="54"/>
      <c r="N133" s="54"/>
      <c r="O133" s="54"/>
      <c r="P133" s="55"/>
    </row>
    <row r="134" spans="1:16" x14ac:dyDescent="0.2">
      <c r="A134" s="63">
        <f>IF(E134&gt;0,IF(F134&gt;0,1+MAX($A$15:A133),0),0)</f>
        <v>0</v>
      </c>
      <c r="B134" s="51"/>
      <c r="C134" s="62" t="s">
        <v>121</v>
      </c>
      <c r="D134" s="64" t="s">
        <v>63</v>
      </c>
      <c r="E134" s="65">
        <v>24.055199999999996</v>
      </c>
      <c r="F134" s="53"/>
      <c r="G134" s="54"/>
      <c r="H134" s="121"/>
      <c r="I134" s="121"/>
      <c r="J134" s="121"/>
      <c r="K134" s="55"/>
      <c r="L134" s="53"/>
      <c r="M134" s="54"/>
      <c r="N134" s="54"/>
      <c r="O134" s="54"/>
      <c r="P134" s="55"/>
    </row>
    <row r="135" spans="1:16" x14ac:dyDescent="0.2">
      <c r="A135" s="63">
        <f>IF(E135&gt;0,IF(F135&gt;0,1+MAX($A$15:A134),0),0)</f>
        <v>0</v>
      </c>
      <c r="B135" s="51"/>
      <c r="C135" s="62" t="s">
        <v>122</v>
      </c>
      <c r="D135" s="18" t="s">
        <v>123</v>
      </c>
      <c r="E135" s="20">
        <v>1</v>
      </c>
      <c r="F135" s="53"/>
      <c r="G135" s="54"/>
      <c r="H135" s="121"/>
      <c r="I135" s="121"/>
      <c r="J135" s="121"/>
      <c r="K135" s="55"/>
      <c r="L135" s="53"/>
      <c r="M135" s="54"/>
      <c r="N135" s="54"/>
      <c r="O135" s="54"/>
      <c r="P135" s="55"/>
    </row>
    <row r="136" spans="1:16" x14ac:dyDescent="0.2">
      <c r="A136" s="63">
        <f>IF(E136&gt;0,IF(F136&gt;0,1+MAX($A$15:A135),0),0)</f>
        <v>0</v>
      </c>
      <c r="B136" s="51"/>
      <c r="C136" s="51"/>
      <c r="D136" s="117"/>
      <c r="E136" s="118"/>
      <c r="F136" s="53"/>
      <c r="G136" s="54"/>
      <c r="H136" s="121"/>
      <c r="I136" s="121"/>
      <c r="J136" s="121"/>
      <c r="K136" s="55"/>
      <c r="L136" s="53"/>
      <c r="M136" s="54"/>
      <c r="N136" s="54"/>
      <c r="O136" s="54"/>
      <c r="P136" s="55"/>
    </row>
    <row r="137" spans="1:16" x14ac:dyDescent="0.2">
      <c r="A137" s="63">
        <f>IF(E137&gt;0,IF(F137&gt;0,1+MAX($A$15:A136),0),0)</f>
        <v>0</v>
      </c>
      <c r="B137" s="51"/>
      <c r="C137" s="119" t="s">
        <v>129</v>
      </c>
      <c r="D137" s="117"/>
      <c r="E137" s="118"/>
      <c r="F137" s="53"/>
      <c r="G137" s="54"/>
      <c r="H137" s="121"/>
      <c r="I137" s="121"/>
      <c r="J137" s="121"/>
      <c r="K137" s="55"/>
      <c r="L137" s="53"/>
      <c r="M137" s="54"/>
      <c r="N137" s="54"/>
      <c r="O137" s="54"/>
      <c r="P137" s="55"/>
    </row>
    <row r="138" spans="1:16" x14ac:dyDescent="0.2">
      <c r="A138" s="63">
        <v>51</v>
      </c>
      <c r="B138" s="51"/>
      <c r="C138" s="51" t="s">
        <v>130</v>
      </c>
      <c r="D138" s="117" t="s">
        <v>67</v>
      </c>
      <c r="E138" s="118">
        <v>191.4</v>
      </c>
      <c r="F138" s="53"/>
      <c r="G138" s="54"/>
      <c r="H138" s="121"/>
      <c r="I138" s="121"/>
      <c r="J138" s="121"/>
      <c r="K138" s="55"/>
      <c r="L138" s="53"/>
      <c r="M138" s="54"/>
      <c r="N138" s="54"/>
      <c r="O138" s="54"/>
      <c r="P138" s="55"/>
    </row>
    <row r="139" spans="1:16" ht="22.5" x14ac:dyDescent="0.2">
      <c r="A139" s="63">
        <f>IF(E139&gt;0,IF(F139&gt;0,1+MAX($A$15:A138),0),0)</f>
        <v>0</v>
      </c>
      <c r="B139" s="51"/>
      <c r="C139" s="66" t="s">
        <v>131</v>
      </c>
      <c r="D139" s="117" t="s">
        <v>67</v>
      </c>
      <c r="E139" s="118">
        <v>191.4</v>
      </c>
      <c r="F139" s="53"/>
      <c r="G139" s="54"/>
      <c r="H139" s="121"/>
      <c r="I139" s="121"/>
      <c r="J139" s="121"/>
      <c r="K139" s="55"/>
      <c r="L139" s="53"/>
      <c r="M139" s="54"/>
      <c r="N139" s="54"/>
      <c r="O139" s="54"/>
      <c r="P139" s="55"/>
    </row>
    <row r="140" spans="1:16" x14ac:dyDescent="0.2">
      <c r="A140" s="63">
        <f>IF(E140&gt;0,IF(F140&gt;0,1+MAX($A$15:A139),0),0)</f>
        <v>0</v>
      </c>
      <c r="B140" s="51"/>
      <c r="C140" s="66" t="s">
        <v>132</v>
      </c>
      <c r="D140" s="117" t="s">
        <v>73</v>
      </c>
      <c r="E140" s="118">
        <v>191.4</v>
      </c>
      <c r="F140" s="53"/>
      <c r="G140" s="54"/>
      <c r="H140" s="121"/>
      <c r="I140" s="121"/>
      <c r="J140" s="121"/>
      <c r="K140" s="55"/>
      <c r="L140" s="53"/>
      <c r="M140" s="54"/>
      <c r="N140" s="54"/>
      <c r="O140" s="54"/>
      <c r="P140" s="55"/>
    </row>
    <row r="141" spans="1:16" x14ac:dyDescent="0.2">
      <c r="A141" s="63">
        <f>IF(E141&gt;0,IF(F141&gt;0,1+MAX($A$15:A140),0),0)</f>
        <v>0</v>
      </c>
      <c r="B141" s="51"/>
      <c r="C141" s="51"/>
      <c r="D141" s="117"/>
      <c r="E141" s="118"/>
      <c r="F141" s="53"/>
      <c r="G141" s="54"/>
      <c r="H141" s="121"/>
      <c r="I141" s="121"/>
      <c r="J141" s="121"/>
      <c r="K141" s="55"/>
      <c r="L141" s="53"/>
      <c r="M141" s="54"/>
      <c r="N141" s="54"/>
      <c r="O141" s="54"/>
      <c r="P141" s="55"/>
    </row>
    <row r="142" spans="1:16" x14ac:dyDescent="0.2">
      <c r="A142" s="63">
        <v>52</v>
      </c>
      <c r="B142" s="51"/>
      <c r="C142" s="51" t="s">
        <v>133</v>
      </c>
      <c r="D142" s="117" t="s">
        <v>68</v>
      </c>
      <c r="E142" s="118">
        <v>4</v>
      </c>
      <c r="F142" s="53"/>
      <c r="G142" s="54"/>
      <c r="H142" s="121"/>
      <c r="I142" s="121"/>
      <c r="J142" s="121"/>
      <c r="K142" s="55"/>
      <c r="L142" s="53"/>
      <c r="M142" s="54"/>
      <c r="N142" s="54"/>
      <c r="O142" s="54"/>
      <c r="P142" s="55"/>
    </row>
    <row r="143" spans="1:16" x14ac:dyDescent="0.2">
      <c r="A143" s="63">
        <v>53</v>
      </c>
      <c r="B143" s="51"/>
      <c r="C143" s="61" t="s">
        <v>134</v>
      </c>
      <c r="D143" s="18" t="s">
        <v>63</v>
      </c>
      <c r="E143" s="20">
        <v>16.799999999999997</v>
      </c>
      <c r="F143" s="53"/>
      <c r="G143" s="54"/>
      <c r="H143" s="121"/>
      <c r="I143" s="121"/>
      <c r="J143" s="121"/>
      <c r="K143" s="55"/>
      <c r="L143" s="53"/>
      <c r="M143" s="54"/>
      <c r="N143" s="54"/>
      <c r="O143" s="54"/>
      <c r="P143" s="55"/>
    </row>
    <row r="144" spans="1:16" x14ac:dyDescent="0.2">
      <c r="A144" s="63"/>
      <c r="B144" s="51"/>
      <c r="C144" s="62" t="s">
        <v>81</v>
      </c>
      <c r="D144" s="18" t="s">
        <v>67</v>
      </c>
      <c r="E144" s="20">
        <v>3.6959999999999993</v>
      </c>
      <c r="F144" s="53"/>
      <c r="G144" s="54"/>
      <c r="H144" s="121"/>
      <c r="I144" s="121"/>
      <c r="J144" s="121"/>
      <c r="K144" s="55"/>
      <c r="L144" s="53"/>
      <c r="M144" s="54"/>
      <c r="N144" s="54"/>
      <c r="O144" s="54"/>
      <c r="P144" s="55"/>
    </row>
    <row r="145" spans="1:16" x14ac:dyDescent="0.2">
      <c r="A145" s="63">
        <v>54</v>
      </c>
      <c r="B145" s="51"/>
      <c r="C145" s="61" t="s">
        <v>135</v>
      </c>
      <c r="D145" s="18" t="s">
        <v>63</v>
      </c>
      <c r="E145" s="20">
        <v>16.799999999999997</v>
      </c>
      <c r="F145" s="53"/>
      <c r="G145" s="54"/>
      <c r="H145" s="121"/>
      <c r="I145" s="121"/>
      <c r="J145" s="121"/>
      <c r="K145" s="55"/>
      <c r="L145" s="53"/>
      <c r="M145" s="54"/>
      <c r="N145" s="54"/>
      <c r="O145" s="54"/>
      <c r="P145" s="55"/>
    </row>
    <row r="146" spans="1:16" x14ac:dyDescent="0.2">
      <c r="A146" s="63">
        <f>IF(E146&gt;0,IF(F146&gt;0,1+MAX($A$15:A145),0),0)</f>
        <v>0</v>
      </c>
      <c r="B146" s="51"/>
      <c r="C146" s="62" t="s">
        <v>82</v>
      </c>
      <c r="D146" s="18" t="s">
        <v>67</v>
      </c>
      <c r="E146" s="20">
        <v>7.0559999999999983</v>
      </c>
      <c r="F146" s="53"/>
      <c r="G146" s="54"/>
      <c r="H146" s="121"/>
      <c r="I146" s="121"/>
      <c r="J146" s="121"/>
      <c r="K146" s="55"/>
      <c r="L146" s="53"/>
      <c r="M146" s="54"/>
      <c r="N146" s="54"/>
      <c r="O146" s="54"/>
      <c r="P146" s="55"/>
    </row>
    <row r="147" spans="1:16" x14ac:dyDescent="0.2">
      <c r="A147" s="63">
        <f>IF(E147&gt;0,IF(F147&gt;0,1+MAX($A$15:A146),0),0)</f>
        <v>0</v>
      </c>
      <c r="B147" s="51"/>
      <c r="C147" s="51"/>
      <c r="D147" s="117"/>
      <c r="E147" s="118"/>
      <c r="F147" s="53"/>
      <c r="G147" s="54"/>
      <c r="H147" s="121"/>
      <c r="I147" s="121"/>
      <c r="J147" s="121"/>
      <c r="K147" s="55"/>
      <c r="L147" s="53"/>
      <c r="M147" s="54"/>
      <c r="N147" s="54"/>
      <c r="O147" s="54"/>
      <c r="P147" s="55"/>
    </row>
    <row r="148" spans="1:16" x14ac:dyDescent="0.2">
      <c r="A148" s="63">
        <v>55</v>
      </c>
      <c r="B148" s="51"/>
      <c r="C148" s="51" t="s">
        <v>136</v>
      </c>
      <c r="D148" s="117" t="s">
        <v>68</v>
      </c>
      <c r="E148" s="118">
        <v>8</v>
      </c>
      <c r="F148" s="53"/>
      <c r="G148" s="54"/>
      <c r="H148" s="121"/>
      <c r="I148" s="121"/>
      <c r="J148" s="121"/>
      <c r="K148" s="55"/>
      <c r="L148" s="53"/>
      <c r="M148" s="54"/>
      <c r="N148" s="54"/>
      <c r="O148" s="54"/>
      <c r="P148" s="55"/>
    </row>
    <row r="149" spans="1:16" x14ac:dyDescent="0.2">
      <c r="A149" s="63">
        <f>IF(E149&gt;0,IF(F149&gt;0,1+MAX($A$15:A148),0),0)</f>
        <v>0</v>
      </c>
      <c r="B149" s="51"/>
      <c r="C149" s="66" t="s">
        <v>137</v>
      </c>
      <c r="D149" s="117" t="s">
        <v>112</v>
      </c>
      <c r="E149" s="118">
        <v>6.3648000000000016</v>
      </c>
      <c r="F149" s="53"/>
      <c r="G149" s="54"/>
      <c r="H149" s="121"/>
      <c r="I149" s="121"/>
      <c r="J149" s="121"/>
      <c r="K149" s="55"/>
      <c r="L149" s="53"/>
      <c r="M149" s="54"/>
      <c r="N149" s="54"/>
      <c r="O149" s="54"/>
      <c r="P149" s="55"/>
    </row>
    <row r="150" spans="1:16" x14ac:dyDescent="0.2">
      <c r="A150" s="63">
        <f>IF(E150&gt;0,IF(F150&gt;0,1+MAX($A$15:A149),0),0)</f>
        <v>0</v>
      </c>
      <c r="B150" s="51"/>
      <c r="C150" s="66" t="s">
        <v>138</v>
      </c>
      <c r="D150" s="117" t="s">
        <v>67</v>
      </c>
      <c r="E150" s="118">
        <v>954.72000000000025</v>
      </c>
      <c r="F150" s="53"/>
      <c r="G150" s="54"/>
      <c r="H150" s="121"/>
      <c r="I150" s="121"/>
      <c r="J150" s="121"/>
      <c r="K150" s="55"/>
      <c r="L150" s="53"/>
      <c r="M150" s="54"/>
      <c r="N150" s="54"/>
      <c r="O150" s="54"/>
      <c r="P150" s="55"/>
    </row>
    <row r="151" spans="1:16" x14ac:dyDescent="0.2">
      <c r="A151" s="63">
        <f>IF(E151&gt;0,IF(F151&gt;0,1+MAX($A$15:A150),0),0)</f>
        <v>0</v>
      </c>
      <c r="B151" s="51"/>
      <c r="C151" s="66" t="s">
        <v>139</v>
      </c>
      <c r="D151" s="117" t="s">
        <v>73</v>
      </c>
      <c r="E151" s="118">
        <v>8</v>
      </c>
      <c r="F151" s="53"/>
      <c r="G151" s="54"/>
      <c r="H151" s="121"/>
      <c r="I151" s="121"/>
      <c r="J151" s="121"/>
      <c r="K151" s="55"/>
      <c r="L151" s="53"/>
      <c r="M151" s="54"/>
      <c r="N151" s="54"/>
      <c r="O151" s="54"/>
      <c r="P151" s="55"/>
    </row>
    <row r="152" spans="1:16" x14ac:dyDescent="0.2">
      <c r="A152" s="63">
        <f>IF(E152&gt;0,IF(F152&gt;0,1+MAX($A$15:A151),0),0)</f>
        <v>0</v>
      </c>
      <c r="B152" s="51"/>
      <c r="C152" s="51"/>
      <c r="D152" s="117"/>
      <c r="E152" s="118"/>
      <c r="F152" s="53"/>
      <c r="G152" s="54"/>
      <c r="H152" s="121"/>
      <c r="I152" s="121"/>
      <c r="J152" s="121"/>
      <c r="K152" s="55"/>
      <c r="L152" s="53"/>
      <c r="M152" s="54"/>
      <c r="N152" s="54"/>
      <c r="O152" s="54"/>
      <c r="P152" s="55"/>
    </row>
    <row r="153" spans="1:16" x14ac:dyDescent="0.2">
      <c r="A153" s="63">
        <v>56</v>
      </c>
      <c r="B153" s="51"/>
      <c r="C153" s="51" t="s">
        <v>140</v>
      </c>
      <c r="D153" s="117" t="s">
        <v>63</v>
      </c>
      <c r="E153" s="118">
        <v>2</v>
      </c>
      <c r="F153" s="53"/>
      <c r="G153" s="54"/>
      <c r="H153" s="121"/>
      <c r="I153" s="121"/>
      <c r="J153" s="121"/>
      <c r="K153" s="55"/>
      <c r="L153" s="53"/>
      <c r="M153" s="54"/>
      <c r="N153" s="54"/>
      <c r="O153" s="54"/>
      <c r="P153" s="55"/>
    </row>
    <row r="154" spans="1:16" x14ac:dyDescent="0.2">
      <c r="A154" s="63">
        <f>IF(E154&gt;0,IF(F154&gt;0,1+MAX($A$15:A153),0),0)</f>
        <v>0</v>
      </c>
      <c r="B154" s="51"/>
      <c r="C154" s="66" t="s">
        <v>137</v>
      </c>
      <c r="D154" s="117" t="s">
        <v>112</v>
      </c>
      <c r="E154" s="118">
        <v>1.4279999999999999</v>
      </c>
      <c r="F154" s="53"/>
      <c r="G154" s="54"/>
      <c r="H154" s="121"/>
      <c r="I154" s="121"/>
      <c r="J154" s="121"/>
      <c r="K154" s="55"/>
      <c r="L154" s="53"/>
      <c r="M154" s="54"/>
      <c r="N154" s="54"/>
      <c r="O154" s="54"/>
      <c r="P154" s="55"/>
    </row>
    <row r="155" spans="1:16" x14ac:dyDescent="0.2">
      <c r="A155" s="63">
        <f>IF(E155&gt;0,IF(F155&gt;0,1+MAX($A$15:A154),0),0)</f>
        <v>0</v>
      </c>
      <c r="B155" s="51"/>
      <c r="C155" s="66" t="s">
        <v>138</v>
      </c>
      <c r="D155" s="117" t="s">
        <v>67</v>
      </c>
      <c r="E155" s="118">
        <v>214.2</v>
      </c>
      <c r="F155" s="53"/>
      <c r="G155" s="54"/>
      <c r="H155" s="121"/>
      <c r="I155" s="121"/>
      <c r="J155" s="121"/>
      <c r="K155" s="55"/>
      <c r="L155" s="53"/>
      <c r="M155" s="54"/>
      <c r="N155" s="54"/>
      <c r="O155" s="54"/>
      <c r="P155" s="55"/>
    </row>
    <row r="156" spans="1:16" x14ac:dyDescent="0.2">
      <c r="A156" s="63">
        <f>IF(E156&gt;0,IF(F156&gt;0,1+MAX($A$15:A155),0),0)</f>
        <v>0</v>
      </c>
      <c r="B156" s="51"/>
      <c r="C156" s="66" t="s">
        <v>139</v>
      </c>
      <c r="D156" s="117" t="s">
        <v>73</v>
      </c>
      <c r="E156" s="118">
        <v>2</v>
      </c>
      <c r="F156" s="53"/>
      <c r="G156" s="54"/>
      <c r="H156" s="121"/>
      <c r="I156" s="121"/>
      <c r="J156" s="121"/>
      <c r="K156" s="55"/>
      <c r="L156" s="53"/>
      <c r="M156" s="54"/>
      <c r="N156" s="54"/>
      <c r="O156" s="54"/>
      <c r="P156" s="55"/>
    </row>
    <row r="157" spans="1:16" x14ac:dyDescent="0.2">
      <c r="A157" s="63">
        <v>57</v>
      </c>
      <c r="B157" s="51"/>
      <c r="C157" s="51" t="s">
        <v>141</v>
      </c>
      <c r="D157" s="117" t="s">
        <v>68</v>
      </c>
      <c r="E157" s="118">
        <v>8</v>
      </c>
      <c r="F157" s="53"/>
      <c r="G157" s="54"/>
      <c r="H157" s="121"/>
      <c r="I157" s="121"/>
      <c r="J157" s="121"/>
      <c r="K157" s="55"/>
      <c r="L157" s="53"/>
      <c r="M157" s="54"/>
      <c r="N157" s="54"/>
      <c r="O157" s="54"/>
      <c r="P157" s="55"/>
    </row>
    <row r="158" spans="1:16" x14ac:dyDescent="0.2">
      <c r="A158" s="63">
        <v>58</v>
      </c>
      <c r="B158" s="51"/>
      <c r="C158" s="51" t="s">
        <v>167</v>
      </c>
      <c r="D158" s="117" t="s">
        <v>66</v>
      </c>
      <c r="E158" s="118">
        <v>26</v>
      </c>
      <c r="F158" s="53"/>
      <c r="G158" s="54"/>
      <c r="H158" s="121"/>
      <c r="I158" s="121"/>
      <c r="J158" s="121"/>
      <c r="K158" s="55"/>
      <c r="L158" s="53"/>
      <c r="M158" s="54"/>
      <c r="N158" s="54"/>
      <c r="O158" s="54"/>
      <c r="P158" s="55"/>
    </row>
    <row r="159" spans="1:16" x14ac:dyDescent="0.2">
      <c r="A159" s="63">
        <v>59</v>
      </c>
      <c r="B159" s="51"/>
      <c r="C159" s="51" t="s">
        <v>170</v>
      </c>
      <c r="D159" s="117" t="s">
        <v>68</v>
      </c>
      <c r="E159" s="118">
        <v>3</v>
      </c>
      <c r="F159" s="53"/>
      <c r="G159" s="54"/>
      <c r="H159" s="121"/>
      <c r="I159" s="121"/>
      <c r="J159" s="121"/>
      <c r="K159" s="55"/>
      <c r="L159" s="53"/>
      <c r="M159" s="54"/>
      <c r="N159" s="54"/>
      <c r="O159" s="54"/>
      <c r="P159" s="55"/>
    </row>
    <row r="160" spans="1:16" ht="33.75" x14ac:dyDescent="0.2">
      <c r="A160" s="63">
        <f>IF(E160&gt;0,IF(F160&gt;0,1+MAX($A$15:A159),0),0)</f>
        <v>0</v>
      </c>
      <c r="B160" s="51"/>
      <c r="C160" s="66" t="s">
        <v>169</v>
      </c>
      <c r="D160" s="117" t="s">
        <v>68</v>
      </c>
      <c r="E160" s="118">
        <v>3</v>
      </c>
      <c r="F160" s="53"/>
      <c r="G160" s="54"/>
      <c r="H160" s="121"/>
      <c r="I160" s="121"/>
      <c r="J160" s="121"/>
      <c r="K160" s="55"/>
      <c r="L160" s="53"/>
      <c r="M160" s="54"/>
      <c r="N160" s="54"/>
      <c r="O160" s="54"/>
      <c r="P160" s="55"/>
    </row>
    <row r="161" spans="1:16" x14ac:dyDescent="0.2">
      <c r="A161" s="63">
        <f>IF(E161&gt;0,IF(F161&gt;0,1+MAX($A$15:A160),0),0)</f>
        <v>0</v>
      </c>
      <c r="B161" s="51"/>
      <c r="C161" s="66" t="s">
        <v>142</v>
      </c>
      <c r="D161" s="117" t="s">
        <v>73</v>
      </c>
      <c r="E161" s="118">
        <v>3</v>
      </c>
      <c r="F161" s="53"/>
      <c r="G161" s="54"/>
      <c r="H161" s="121"/>
      <c r="I161" s="121"/>
      <c r="J161" s="121"/>
      <c r="K161" s="55"/>
      <c r="L161" s="53"/>
      <c r="M161" s="54"/>
      <c r="N161" s="54"/>
      <c r="O161" s="54"/>
      <c r="P161" s="55"/>
    </row>
    <row r="162" spans="1:16" x14ac:dyDescent="0.2">
      <c r="A162" s="63">
        <v>60</v>
      </c>
      <c r="B162" s="51"/>
      <c r="C162" s="51" t="s">
        <v>171</v>
      </c>
      <c r="D162" s="117" t="s">
        <v>68</v>
      </c>
      <c r="E162" s="118">
        <v>3</v>
      </c>
      <c r="F162" s="53"/>
      <c r="G162" s="54"/>
      <c r="H162" s="121"/>
      <c r="I162" s="121"/>
      <c r="J162" s="121"/>
      <c r="K162" s="55"/>
      <c r="L162" s="53"/>
      <c r="M162" s="54"/>
      <c r="N162" s="54"/>
      <c r="O162" s="54"/>
      <c r="P162" s="55"/>
    </row>
    <row r="163" spans="1:16" ht="33.75" x14ac:dyDescent="0.2">
      <c r="A163" s="63">
        <f>IF(E163&gt;0,IF(F163&gt;0,1+MAX($A$15:A162),0),0)</f>
        <v>0</v>
      </c>
      <c r="B163" s="51"/>
      <c r="C163" s="66" t="s">
        <v>174</v>
      </c>
      <c r="D163" s="117" t="s">
        <v>68</v>
      </c>
      <c r="E163" s="118">
        <v>3</v>
      </c>
      <c r="F163" s="53"/>
      <c r="G163" s="54"/>
      <c r="H163" s="121"/>
      <c r="I163" s="121"/>
      <c r="J163" s="121"/>
      <c r="K163" s="55"/>
      <c r="L163" s="53"/>
      <c r="M163" s="54"/>
      <c r="N163" s="54"/>
      <c r="O163" s="54"/>
      <c r="P163" s="55"/>
    </row>
    <row r="164" spans="1:16" x14ac:dyDescent="0.2">
      <c r="A164" s="63">
        <f>IF(E164&gt;0,IF(F164&gt;0,1+MAX($A$15:A163),0),0)</f>
        <v>0</v>
      </c>
      <c r="B164" s="51"/>
      <c r="C164" s="66" t="s">
        <v>142</v>
      </c>
      <c r="D164" s="117" t="s">
        <v>73</v>
      </c>
      <c r="E164" s="118">
        <v>3</v>
      </c>
      <c r="F164" s="53"/>
      <c r="G164" s="54"/>
      <c r="H164" s="121"/>
      <c r="I164" s="121"/>
      <c r="J164" s="121"/>
      <c r="K164" s="55"/>
      <c r="L164" s="53"/>
      <c r="M164" s="54"/>
      <c r="N164" s="54"/>
      <c r="O164" s="54"/>
      <c r="P164" s="55"/>
    </row>
    <row r="165" spans="1:16" x14ac:dyDescent="0.2">
      <c r="A165" s="63">
        <v>61</v>
      </c>
      <c r="B165" s="51"/>
      <c r="C165" s="51" t="s">
        <v>172</v>
      </c>
      <c r="D165" s="117" t="s">
        <v>68</v>
      </c>
      <c r="E165" s="118">
        <v>1</v>
      </c>
      <c r="F165" s="53"/>
      <c r="G165" s="54"/>
      <c r="H165" s="121"/>
      <c r="I165" s="121"/>
      <c r="J165" s="121"/>
      <c r="K165" s="55"/>
      <c r="L165" s="53"/>
      <c r="M165" s="54"/>
      <c r="N165" s="54"/>
      <c r="O165" s="54"/>
      <c r="P165" s="55"/>
    </row>
    <row r="166" spans="1:16" ht="33.75" x14ac:dyDescent="0.2">
      <c r="A166" s="63">
        <f>IF(E166&gt;0,IF(F166&gt;0,1+MAX($A$15:A165),0),0)</f>
        <v>0</v>
      </c>
      <c r="B166" s="51"/>
      <c r="C166" s="66" t="s">
        <v>175</v>
      </c>
      <c r="D166" s="117" t="s">
        <v>68</v>
      </c>
      <c r="E166" s="118">
        <v>1</v>
      </c>
      <c r="F166" s="53"/>
      <c r="G166" s="54"/>
      <c r="H166" s="121"/>
      <c r="I166" s="121"/>
      <c r="J166" s="121"/>
      <c r="K166" s="55"/>
      <c r="L166" s="53"/>
      <c r="M166" s="54"/>
      <c r="N166" s="54"/>
      <c r="O166" s="54"/>
      <c r="P166" s="55"/>
    </row>
    <row r="167" spans="1:16" x14ac:dyDescent="0.2">
      <c r="A167" s="63">
        <f>IF(E167&gt;0,IF(F167&gt;0,1+MAX($A$15:A166),0),0)</f>
        <v>0</v>
      </c>
      <c r="B167" s="51"/>
      <c r="C167" s="66" t="s">
        <v>142</v>
      </c>
      <c r="D167" s="117" t="s">
        <v>73</v>
      </c>
      <c r="E167" s="118">
        <v>1</v>
      </c>
      <c r="F167" s="53"/>
      <c r="G167" s="54"/>
      <c r="H167" s="121"/>
      <c r="I167" s="121"/>
      <c r="J167" s="121"/>
      <c r="K167" s="55"/>
      <c r="L167" s="53"/>
      <c r="M167" s="54"/>
      <c r="N167" s="54"/>
      <c r="O167" s="54"/>
      <c r="P167" s="55"/>
    </row>
    <row r="168" spans="1:16" x14ac:dyDescent="0.2">
      <c r="A168" s="63">
        <v>62</v>
      </c>
      <c r="B168" s="51"/>
      <c r="C168" s="51" t="s">
        <v>173</v>
      </c>
      <c r="D168" s="117" t="s">
        <v>68</v>
      </c>
      <c r="E168" s="118">
        <v>1</v>
      </c>
      <c r="F168" s="53"/>
      <c r="G168" s="54"/>
      <c r="H168" s="121"/>
      <c r="I168" s="121"/>
      <c r="J168" s="121"/>
      <c r="K168" s="55"/>
      <c r="L168" s="53"/>
      <c r="M168" s="54"/>
      <c r="N168" s="54"/>
      <c r="O168" s="54"/>
      <c r="P168" s="55"/>
    </row>
    <row r="169" spans="1:16" ht="33.75" x14ac:dyDescent="0.2">
      <c r="A169" s="63">
        <f>IF(E169&gt;0,IF(F169&gt;0,1+MAX($A$15:A168),0),0)</f>
        <v>0</v>
      </c>
      <c r="B169" s="51"/>
      <c r="C169" s="66" t="s">
        <v>176</v>
      </c>
      <c r="D169" s="117" t="s">
        <v>68</v>
      </c>
      <c r="E169" s="118">
        <v>1</v>
      </c>
      <c r="F169" s="53"/>
      <c r="G169" s="54"/>
      <c r="H169" s="121"/>
      <c r="I169" s="121"/>
      <c r="J169" s="121"/>
      <c r="K169" s="55"/>
      <c r="L169" s="53"/>
      <c r="M169" s="54"/>
      <c r="N169" s="54"/>
      <c r="O169" s="54"/>
      <c r="P169" s="55"/>
    </row>
    <row r="170" spans="1:16" x14ac:dyDescent="0.2">
      <c r="A170" s="63">
        <f>IF(E170&gt;0,IF(F170&gt;0,1+MAX($A$15:A169),0),0)</f>
        <v>0</v>
      </c>
      <c r="B170" s="51"/>
      <c r="C170" s="66" t="s">
        <v>142</v>
      </c>
      <c r="D170" s="117" t="s">
        <v>73</v>
      </c>
      <c r="E170" s="118">
        <v>1</v>
      </c>
      <c r="F170" s="53"/>
      <c r="G170" s="54"/>
      <c r="H170" s="121"/>
      <c r="I170" s="121"/>
      <c r="J170" s="121"/>
      <c r="K170" s="55"/>
      <c r="L170" s="53"/>
      <c r="M170" s="54"/>
      <c r="N170" s="54"/>
      <c r="O170" s="54"/>
      <c r="P170" s="55"/>
    </row>
    <row r="171" spans="1:16" ht="22.5" x14ac:dyDescent="0.2">
      <c r="A171" s="63">
        <v>63</v>
      </c>
      <c r="B171" s="51"/>
      <c r="C171" s="51" t="s">
        <v>143</v>
      </c>
      <c r="D171" s="117" t="s">
        <v>68</v>
      </c>
      <c r="E171" s="118">
        <v>2</v>
      </c>
      <c r="F171" s="53"/>
      <c r="G171" s="54"/>
      <c r="H171" s="121"/>
      <c r="I171" s="121"/>
      <c r="J171" s="121"/>
      <c r="K171" s="55"/>
      <c r="L171" s="53"/>
      <c r="M171" s="54"/>
      <c r="N171" s="54"/>
      <c r="O171" s="54"/>
      <c r="P171" s="55"/>
    </row>
    <row r="172" spans="1:16" ht="22.5" x14ac:dyDescent="0.2">
      <c r="A172" s="63">
        <v>64</v>
      </c>
      <c r="B172" s="51"/>
      <c r="C172" s="51" t="s">
        <v>144</v>
      </c>
      <c r="D172" s="117" t="s">
        <v>68</v>
      </c>
      <c r="E172" s="118">
        <v>2</v>
      </c>
      <c r="F172" s="53"/>
      <c r="G172" s="54"/>
      <c r="H172" s="121"/>
      <c r="I172" s="121"/>
      <c r="J172" s="121"/>
      <c r="K172" s="55"/>
      <c r="L172" s="53"/>
      <c r="M172" s="54"/>
      <c r="N172" s="54"/>
      <c r="O172" s="54"/>
      <c r="P172" s="55"/>
    </row>
    <row r="173" spans="1:16" x14ac:dyDescent="0.2">
      <c r="A173" s="63">
        <v>65</v>
      </c>
      <c r="B173" s="51"/>
      <c r="C173" s="51" t="s">
        <v>145</v>
      </c>
      <c r="D173" s="117" t="s">
        <v>68</v>
      </c>
      <c r="E173" s="118">
        <v>2</v>
      </c>
      <c r="F173" s="53"/>
      <c r="G173" s="54"/>
      <c r="H173" s="121"/>
      <c r="I173" s="121"/>
      <c r="J173" s="121"/>
      <c r="K173" s="55"/>
      <c r="L173" s="53"/>
      <c r="M173" s="54"/>
      <c r="N173" s="54"/>
      <c r="O173" s="54"/>
      <c r="P173" s="55"/>
    </row>
    <row r="174" spans="1:16" x14ac:dyDescent="0.2">
      <c r="A174" s="63">
        <f>IF(E174&gt;0,IF(F174&gt;0,1+MAX($A$15:A173),0),0)</f>
        <v>0</v>
      </c>
      <c r="B174" s="51"/>
      <c r="C174" s="66" t="s">
        <v>146</v>
      </c>
      <c r="D174" s="117" t="s">
        <v>68</v>
      </c>
      <c r="E174" s="118">
        <v>2</v>
      </c>
      <c r="F174" s="53"/>
      <c r="G174" s="54"/>
      <c r="H174" s="121"/>
      <c r="I174" s="121"/>
      <c r="J174" s="121"/>
      <c r="K174" s="55"/>
      <c r="L174" s="53"/>
      <c r="M174" s="54"/>
      <c r="N174" s="54"/>
      <c r="O174" s="54"/>
      <c r="P174" s="55"/>
    </row>
    <row r="175" spans="1:16" x14ac:dyDescent="0.2">
      <c r="A175" s="63">
        <f>IF(E175&gt;0,IF(F175&gt;0,1+MAX($A$15:A174),0),0)</f>
        <v>0</v>
      </c>
      <c r="B175" s="51"/>
      <c r="C175" s="66" t="s">
        <v>147</v>
      </c>
      <c r="D175" s="117" t="s">
        <v>68</v>
      </c>
      <c r="E175" s="118">
        <v>2</v>
      </c>
      <c r="F175" s="53"/>
      <c r="G175" s="54"/>
      <c r="H175" s="121"/>
      <c r="I175" s="121"/>
      <c r="J175" s="121"/>
      <c r="K175" s="55"/>
      <c r="L175" s="53"/>
      <c r="M175" s="54"/>
      <c r="N175" s="54"/>
      <c r="O175" s="54"/>
      <c r="P175" s="55"/>
    </row>
    <row r="176" spans="1:16" x14ac:dyDescent="0.2">
      <c r="A176" s="63">
        <v>66</v>
      </c>
      <c r="B176" s="51"/>
      <c r="C176" s="51" t="s">
        <v>148</v>
      </c>
      <c r="D176" s="117" t="s">
        <v>68</v>
      </c>
      <c r="E176" s="118">
        <v>2</v>
      </c>
      <c r="F176" s="53"/>
      <c r="G176" s="54"/>
      <c r="H176" s="121"/>
      <c r="I176" s="121"/>
      <c r="J176" s="121"/>
      <c r="K176" s="55"/>
      <c r="L176" s="53"/>
      <c r="M176" s="54"/>
      <c r="N176" s="54"/>
      <c r="O176" s="54"/>
      <c r="P176" s="55"/>
    </row>
    <row r="177" spans="1:16" x14ac:dyDescent="0.2">
      <c r="A177" s="63">
        <f>IF(E177&gt;0,IF(F177&gt;0,1+MAX($A$15:A176),0),0)</f>
        <v>0</v>
      </c>
      <c r="B177" s="51"/>
      <c r="C177" s="66" t="s">
        <v>149</v>
      </c>
      <c r="D177" s="117" t="s">
        <v>68</v>
      </c>
      <c r="E177" s="118">
        <v>2</v>
      </c>
      <c r="F177" s="53"/>
      <c r="G177" s="54"/>
      <c r="H177" s="121"/>
      <c r="I177" s="121"/>
      <c r="J177" s="121"/>
      <c r="K177" s="55"/>
      <c r="L177" s="53"/>
      <c r="M177" s="54"/>
      <c r="N177" s="54"/>
      <c r="O177" s="54"/>
      <c r="P177" s="55"/>
    </row>
    <row r="178" spans="1:16" x14ac:dyDescent="0.2">
      <c r="A178" s="63">
        <f>IF(E178&gt;0,IF(F178&gt;0,1+MAX($A$15:A177),0),0)</f>
        <v>0</v>
      </c>
      <c r="B178" s="51"/>
      <c r="C178" s="66" t="s">
        <v>150</v>
      </c>
      <c r="D178" s="117" t="s">
        <v>68</v>
      </c>
      <c r="E178" s="118">
        <v>2</v>
      </c>
      <c r="F178" s="53"/>
      <c r="G178" s="54"/>
      <c r="H178" s="121"/>
      <c r="I178" s="121"/>
      <c r="J178" s="121"/>
      <c r="K178" s="55"/>
      <c r="L178" s="53"/>
      <c r="M178" s="54"/>
      <c r="N178" s="54"/>
      <c r="O178" s="54"/>
      <c r="P178" s="55"/>
    </row>
    <row r="179" spans="1:16" x14ac:dyDescent="0.2">
      <c r="A179" s="63">
        <v>67</v>
      </c>
      <c r="B179" s="51"/>
      <c r="C179" s="51" t="s">
        <v>168</v>
      </c>
      <c r="D179" s="117" t="s">
        <v>73</v>
      </c>
      <c r="E179" s="118">
        <v>1</v>
      </c>
      <c r="F179" s="53"/>
      <c r="G179" s="54"/>
      <c r="H179" s="121"/>
      <c r="I179" s="121"/>
      <c r="J179" s="121"/>
      <c r="K179" s="55"/>
      <c r="L179" s="53"/>
      <c r="M179" s="54"/>
      <c r="N179" s="54"/>
      <c r="O179" s="54"/>
      <c r="P179" s="55"/>
    </row>
    <row r="180" spans="1:16" x14ac:dyDescent="0.2">
      <c r="A180" s="63">
        <v>68</v>
      </c>
      <c r="B180" s="51"/>
      <c r="C180" s="51" t="s">
        <v>151</v>
      </c>
      <c r="D180" s="117" t="s">
        <v>68</v>
      </c>
      <c r="E180" s="118">
        <v>2</v>
      </c>
      <c r="F180" s="53"/>
      <c r="G180" s="54"/>
      <c r="H180" s="121"/>
      <c r="I180" s="121"/>
      <c r="J180" s="121"/>
      <c r="K180" s="55"/>
      <c r="L180" s="53"/>
      <c r="M180" s="54"/>
      <c r="N180" s="54"/>
      <c r="O180" s="54"/>
      <c r="P180" s="55"/>
    </row>
    <row r="181" spans="1:16" x14ac:dyDescent="0.2">
      <c r="A181" s="63">
        <v>69</v>
      </c>
      <c r="B181" s="51"/>
      <c r="C181" s="51" t="s">
        <v>177</v>
      </c>
      <c r="D181" s="117" t="s">
        <v>68</v>
      </c>
      <c r="E181" s="118">
        <v>1</v>
      </c>
      <c r="F181" s="53"/>
      <c r="G181" s="54"/>
      <c r="H181" s="121"/>
      <c r="I181" s="121"/>
      <c r="J181" s="121"/>
      <c r="K181" s="55"/>
      <c r="L181" s="53"/>
      <c r="M181" s="54"/>
      <c r="N181" s="54"/>
      <c r="O181" s="54"/>
      <c r="P181" s="55"/>
    </row>
    <row r="182" spans="1:16" ht="45" x14ac:dyDescent="0.2">
      <c r="A182" s="63">
        <f>IF(E182&gt;0,IF(F182&gt;0,1+MAX($A$15:A181),0),0)</f>
        <v>0</v>
      </c>
      <c r="B182" s="51"/>
      <c r="C182" s="66" t="s">
        <v>178</v>
      </c>
      <c r="D182" s="117" t="s">
        <v>68</v>
      </c>
      <c r="E182" s="118">
        <v>1</v>
      </c>
      <c r="F182" s="53"/>
      <c r="G182" s="54"/>
      <c r="H182" s="121"/>
      <c r="I182" s="121"/>
      <c r="J182" s="121"/>
      <c r="K182" s="55"/>
      <c r="L182" s="53"/>
      <c r="M182" s="54"/>
      <c r="N182" s="54"/>
      <c r="O182" s="54"/>
      <c r="P182" s="55"/>
    </row>
    <row r="183" spans="1:16" x14ac:dyDescent="0.2">
      <c r="A183" s="63">
        <f>IF(E183&gt;0,IF(F183&gt;0,1+MAX($A$15:A182),0),0)</f>
        <v>0</v>
      </c>
      <c r="B183" s="51"/>
      <c r="C183" s="66" t="s">
        <v>153</v>
      </c>
      <c r="D183" s="117" t="s">
        <v>68</v>
      </c>
      <c r="E183" s="118">
        <v>1</v>
      </c>
      <c r="F183" s="53"/>
      <c r="G183" s="54"/>
      <c r="H183" s="121"/>
      <c r="I183" s="121"/>
      <c r="J183" s="121"/>
      <c r="K183" s="55"/>
      <c r="L183" s="53"/>
      <c r="M183" s="54"/>
      <c r="N183" s="54"/>
      <c r="O183" s="54"/>
      <c r="P183" s="55"/>
    </row>
    <row r="184" spans="1:16" ht="22.5" x14ac:dyDescent="0.2">
      <c r="A184" s="63">
        <v>70</v>
      </c>
      <c r="B184" s="51"/>
      <c r="C184" s="51" t="s">
        <v>152</v>
      </c>
      <c r="D184" s="117" t="s">
        <v>68</v>
      </c>
      <c r="E184" s="118">
        <v>1</v>
      </c>
      <c r="F184" s="53"/>
      <c r="G184" s="54"/>
      <c r="H184" s="121"/>
      <c r="I184" s="121"/>
      <c r="J184" s="121"/>
      <c r="K184" s="55"/>
      <c r="L184" s="53"/>
      <c r="M184" s="54"/>
      <c r="N184" s="54"/>
      <c r="O184" s="54"/>
      <c r="P184" s="55"/>
    </row>
    <row r="185" spans="1:16" ht="45" x14ac:dyDescent="0.2">
      <c r="A185" s="63">
        <f>IF(E185&gt;0,IF(F185&gt;0,1+MAX($A$15:A184),0),0)</f>
        <v>0</v>
      </c>
      <c r="B185" s="51"/>
      <c r="C185" s="66" t="s">
        <v>179</v>
      </c>
      <c r="D185" s="117" t="s">
        <v>68</v>
      </c>
      <c r="E185" s="118">
        <v>1</v>
      </c>
      <c r="F185" s="53"/>
      <c r="G185" s="54"/>
      <c r="H185" s="121"/>
      <c r="I185" s="121"/>
      <c r="J185" s="121"/>
      <c r="K185" s="55"/>
      <c r="L185" s="53"/>
      <c r="M185" s="54"/>
      <c r="N185" s="54"/>
      <c r="O185" s="54"/>
      <c r="P185" s="55"/>
    </row>
    <row r="186" spans="1:16" x14ac:dyDescent="0.2">
      <c r="A186" s="63">
        <f>IF(E186&gt;0,IF(F186&gt;0,1+MAX($A$15:A185),0),0)</f>
        <v>0</v>
      </c>
      <c r="B186" s="51"/>
      <c r="C186" s="66" t="s">
        <v>153</v>
      </c>
      <c r="D186" s="117" t="s">
        <v>68</v>
      </c>
      <c r="E186" s="118">
        <v>1</v>
      </c>
      <c r="F186" s="53"/>
      <c r="G186" s="54"/>
      <c r="H186" s="121"/>
      <c r="I186" s="121"/>
      <c r="J186" s="121"/>
      <c r="K186" s="55"/>
      <c r="L186" s="53"/>
      <c r="M186" s="54"/>
      <c r="N186" s="54"/>
      <c r="O186" s="54"/>
      <c r="P186" s="55"/>
    </row>
    <row r="187" spans="1:16" x14ac:dyDescent="0.2">
      <c r="A187" s="63">
        <f>IF(E187&gt;0,IF(F187&gt;0,1+MAX($A$15:A186),0),0)</f>
        <v>0</v>
      </c>
      <c r="B187" s="51"/>
      <c r="C187" s="51"/>
      <c r="D187" s="52"/>
      <c r="E187" s="109"/>
      <c r="F187" s="53"/>
      <c r="G187" s="54"/>
      <c r="H187" s="121"/>
      <c r="I187" s="121"/>
      <c r="J187" s="121"/>
      <c r="K187" s="55"/>
      <c r="L187" s="53"/>
      <c r="M187" s="54"/>
      <c r="N187" s="54"/>
      <c r="O187" s="54"/>
      <c r="P187" s="55"/>
    </row>
    <row r="188" spans="1:16" x14ac:dyDescent="0.2">
      <c r="A188" s="63">
        <v>71</v>
      </c>
      <c r="B188" s="51"/>
      <c r="C188" s="51" t="s">
        <v>155</v>
      </c>
      <c r="D188" s="52" t="s">
        <v>63</v>
      </c>
      <c r="E188" s="109">
        <v>96</v>
      </c>
      <c r="F188" s="53"/>
      <c r="G188" s="54"/>
      <c r="H188" s="121"/>
      <c r="I188" s="121"/>
      <c r="J188" s="121"/>
      <c r="K188" s="55"/>
      <c r="L188" s="53"/>
      <c r="M188" s="54"/>
      <c r="N188" s="54"/>
      <c r="O188" s="54"/>
      <c r="P188" s="55"/>
    </row>
    <row r="189" spans="1:16" x14ac:dyDescent="0.2">
      <c r="A189" s="63">
        <v>72</v>
      </c>
      <c r="B189" s="51"/>
      <c r="C189" s="51" t="s">
        <v>156</v>
      </c>
      <c r="D189" s="52" t="s">
        <v>63</v>
      </c>
      <c r="E189" s="109">
        <v>96</v>
      </c>
      <c r="F189" s="53"/>
      <c r="G189" s="54"/>
      <c r="H189" s="121"/>
      <c r="I189" s="121"/>
      <c r="J189" s="121"/>
      <c r="K189" s="55"/>
      <c r="L189" s="53"/>
      <c r="M189" s="54"/>
      <c r="N189" s="54"/>
      <c r="O189" s="54"/>
      <c r="P189" s="55"/>
    </row>
    <row r="190" spans="1:16" x14ac:dyDescent="0.2">
      <c r="A190" s="63">
        <v>73</v>
      </c>
      <c r="B190" s="51"/>
      <c r="C190" s="51" t="s">
        <v>104</v>
      </c>
      <c r="D190" s="52" t="s">
        <v>63</v>
      </c>
      <c r="E190" s="109">
        <v>1496.25</v>
      </c>
      <c r="F190" s="53"/>
      <c r="G190" s="54"/>
      <c r="H190" s="121"/>
      <c r="I190" s="121"/>
      <c r="J190" s="121"/>
      <c r="K190" s="55"/>
      <c r="L190" s="53"/>
      <c r="M190" s="54"/>
      <c r="N190" s="54"/>
      <c r="O190" s="54"/>
      <c r="P190" s="55"/>
    </row>
    <row r="191" spans="1:16" x14ac:dyDescent="0.2">
      <c r="A191" s="63">
        <f>IF(E191&gt;0,IF(F191&gt;0,1+MAX($A$15:A190),0),0)</f>
        <v>0</v>
      </c>
      <c r="B191" s="51"/>
      <c r="C191" s="66" t="s">
        <v>106</v>
      </c>
      <c r="D191" s="52" t="s">
        <v>63</v>
      </c>
      <c r="E191" s="109">
        <v>1496.25</v>
      </c>
      <c r="F191" s="53"/>
      <c r="G191" s="54"/>
      <c r="H191" s="121"/>
      <c r="I191" s="121"/>
      <c r="J191" s="121"/>
      <c r="K191" s="55"/>
      <c r="L191" s="53"/>
      <c r="M191" s="54"/>
      <c r="N191" s="54"/>
      <c r="O191" s="54"/>
      <c r="P191" s="55"/>
    </row>
    <row r="192" spans="1:16" x14ac:dyDescent="0.2">
      <c r="A192" s="63">
        <f>IF(E192&gt;0,IF(F192&gt;0,1+MAX($A$15:A191),0),0)</f>
        <v>0</v>
      </c>
      <c r="B192" s="51"/>
      <c r="C192" s="66" t="s">
        <v>105</v>
      </c>
      <c r="D192" s="52" t="s">
        <v>63</v>
      </c>
      <c r="E192" s="109">
        <v>1600.99</v>
      </c>
      <c r="F192" s="53"/>
      <c r="G192" s="54"/>
      <c r="H192" s="121"/>
      <c r="I192" s="121"/>
      <c r="J192" s="121"/>
      <c r="K192" s="55"/>
      <c r="L192" s="53"/>
      <c r="M192" s="54"/>
      <c r="N192" s="54"/>
      <c r="O192" s="54"/>
      <c r="P192" s="55"/>
    </row>
    <row r="193" spans="1:16" x14ac:dyDescent="0.2">
      <c r="A193" s="63">
        <v>74</v>
      </c>
      <c r="B193" s="51"/>
      <c r="C193" s="51" t="s">
        <v>180</v>
      </c>
      <c r="D193" s="52" t="s">
        <v>73</v>
      </c>
      <c r="E193" s="109">
        <v>1</v>
      </c>
      <c r="F193" s="53"/>
      <c r="G193" s="54"/>
      <c r="H193" s="121"/>
      <c r="I193" s="121"/>
      <c r="J193" s="121"/>
      <c r="K193" s="55"/>
      <c r="L193" s="53"/>
      <c r="M193" s="54"/>
      <c r="N193" s="54"/>
      <c r="O193" s="54"/>
      <c r="P193" s="55"/>
    </row>
    <row r="194" spans="1:16" x14ac:dyDescent="0.2">
      <c r="A194" s="63">
        <v>75</v>
      </c>
      <c r="B194" s="51"/>
      <c r="C194" s="51" t="s">
        <v>126</v>
      </c>
      <c r="D194" s="52" t="s">
        <v>73</v>
      </c>
      <c r="E194" s="109">
        <v>1</v>
      </c>
      <c r="F194" s="53"/>
      <c r="G194" s="54"/>
      <c r="H194" s="93"/>
      <c r="I194" s="93"/>
      <c r="J194" s="93"/>
      <c r="K194" s="55"/>
      <c r="L194" s="53"/>
      <c r="M194" s="54"/>
      <c r="N194" s="54"/>
      <c r="O194" s="54"/>
      <c r="P194" s="55"/>
    </row>
    <row r="195" spans="1:16" ht="12" thickBot="1" x14ac:dyDescent="0.25">
      <c r="A195" s="56">
        <f>IF(E195&gt;0,IF(F195&gt;0,1+MAX(A20:A194),0),0)</f>
        <v>0</v>
      </c>
      <c r="B195" s="57"/>
      <c r="C195" s="57"/>
      <c r="D195" s="58"/>
      <c r="E195" s="112"/>
      <c r="F195" s="53">
        <f t="shared" ref="F195" si="0">IF(H195&gt;0.001,H195/G195,0)</f>
        <v>0</v>
      </c>
      <c r="G195" s="54">
        <f t="shared" ref="G195" si="1">IF(H195&gt;0.001,7,0)</f>
        <v>0</v>
      </c>
      <c r="H195" s="93">
        <v>0</v>
      </c>
      <c r="I195" s="93">
        <v>0</v>
      </c>
      <c r="J195" s="93">
        <v>0</v>
      </c>
      <c r="K195" s="55">
        <f t="shared" ref="K195" si="2">SUM(H195:J195)</f>
        <v>0</v>
      </c>
      <c r="L195" s="53">
        <f t="shared" ref="L195" si="3">ROUND($E195*F195,2)</f>
        <v>0</v>
      </c>
      <c r="M195" s="54">
        <f t="shared" ref="M195:O195" si="4">ROUND($E195*H195,2)</f>
        <v>0</v>
      </c>
      <c r="N195" s="54">
        <f t="shared" si="4"/>
        <v>0</v>
      </c>
      <c r="O195" s="54">
        <f t="shared" si="4"/>
        <v>0</v>
      </c>
      <c r="P195" s="55">
        <f t="shared" ref="P195" si="5">SUM(M195:O195)</f>
        <v>0</v>
      </c>
    </row>
    <row r="196" spans="1:16" ht="15.75" customHeight="1" thickBot="1" x14ac:dyDescent="0.25">
      <c r="A196" s="202" t="s">
        <v>60</v>
      </c>
      <c r="B196" s="203"/>
      <c r="C196" s="203"/>
      <c r="D196" s="203"/>
      <c r="E196" s="203"/>
      <c r="F196" s="203"/>
      <c r="G196" s="203"/>
      <c r="H196" s="203"/>
      <c r="I196" s="203"/>
      <c r="J196" s="203"/>
      <c r="K196" s="204"/>
      <c r="L196" s="59">
        <f>SUM(L16:L195)</f>
        <v>0</v>
      </c>
      <c r="M196" s="59">
        <f>SUM(M16:M195)</f>
        <v>0</v>
      </c>
      <c r="N196" s="59">
        <f>SUM(N16:N195)</f>
        <v>0</v>
      </c>
      <c r="O196" s="59">
        <f>SUM(O16:O195)</f>
        <v>0</v>
      </c>
      <c r="P196" s="67">
        <f>SUM(P16:P195)</f>
        <v>0</v>
      </c>
    </row>
    <row r="197" spans="1:16" x14ac:dyDescent="0.2">
      <c r="A197" s="80"/>
      <c r="B197" s="80"/>
      <c r="C197" s="80"/>
      <c r="D197" s="80"/>
      <c r="E197" s="113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</row>
    <row r="198" spans="1:16" x14ac:dyDescent="0.2">
      <c r="A198" s="80"/>
      <c r="B198" s="80"/>
      <c r="C198" s="80"/>
      <c r="D198" s="80"/>
      <c r="E198" s="113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</row>
    <row r="199" spans="1:16" s="122" customFormat="1" ht="15" x14ac:dyDescent="0.25">
      <c r="A199" s="81" t="s">
        <v>57</v>
      </c>
      <c r="B199" s="80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</row>
    <row r="200" spans="1:16" s="122" customFormat="1" ht="15" x14ac:dyDescent="0.25">
      <c r="A200" s="80"/>
      <c r="B200" s="80"/>
      <c r="C200" s="193" t="s">
        <v>58</v>
      </c>
      <c r="D200" s="193"/>
      <c r="E200" s="193"/>
      <c r="F200" s="193"/>
      <c r="G200" s="193"/>
      <c r="H200" s="193"/>
      <c r="I200" s="193"/>
      <c r="J200" s="193"/>
      <c r="K200" s="193"/>
      <c r="L200" s="193"/>
      <c r="M200" s="193"/>
      <c r="N200" s="193"/>
      <c r="O200" s="193"/>
      <c r="P200" s="193"/>
    </row>
    <row r="201" spans="1:16" s="122" customFormat="1" ht="15" x14ac:dyDescent="0.25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</row>
    <row r="202" spans="1:16" s="122" customFormat="1" ht="15" x14ac:dyDescent="0.25">
      <c r="A202" s="81" t="s">
        <v>181</v>
      </c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</row>
  </sheetData>
  <mergeCells count="21">
    <mergeCell ref="C199:P199"/>
    <mergeCell ref="C200:P200"/>
    <mergeCell ref="A2:J2"/>
    <mergeCell ref="C3:I3"/>
    <mergeCell ref="F13:K13"/>
    <mergeCell ref="L13:P13"/>
    <mergeCell ref="N11:O11"/>
    <mergeCell ref="D4:K4"/>
    <mergeCell ref="D5:K5"/>
    <mergeCell ref="D6:K6"/>
    <mergeCell ref="D7:K7"/>
    <mergeCell ref="D8:K8"/>
    <mergeCell ref="A196:K196"/>
    <mergeCell ref="J10:M10"/>
    <mergeCell ref="A9:P9"/>
    <mergeCell ref="L11:M11"/>
    <mergeCell ref="A13:A14"/>
    <mergeCell ref="B13:B14"/>
    <mergeCell ref="C13:C14"/>
    <mergeCell ref="D13:D14"/>
    <mergeCell ref="E13:E14"/>
  </mergeCells>
  <pageMargins left="0.27083333333333331" right="0.21875" top="0.87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Koptāme</vt:lpstr>
      <vt:lpstr>Kopsavilkums</vt:lpstr>
      <vt:lpstr>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BDRisinajumi</dc:creator>
  <cp:lastModifiedBy>Vita</cp:lastModifiedBy>
  <cp:lastPrinted>2018-07-11T12:42:58Z</cp:lastPrinted>
  <dcterms:created xsi:type="dcterms:W3CDTF">2016-08-16T19:35:38Z</dcterms:created>
  <dcterms:modified xsi:type="dcterms:W3CDTF">2018-07-27T07:59:25Z</dcterms:modified>
</cp:coreProperties>
</file>